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601" activeTab="0"/>
  </bookViews>
  <sheets>
    <sheet name="Pakiet 1-39" sheetId="1" r:id="rId1"/>
  </sheets>
  <definedNames/>
  <calcPr fullCalcOnLoad="1"/>
</workbook>
</file>

<file path=xl/sharedStrings.xml><?xml version="1.0" encoding="utf-8"?>
<sst xmlns="http://schemas.openxmlformats.org/spreadsheetml/2006/main" count="1237" uniqueCount="368">
  <si>
    <t>Szkiełka podstawowe o wymiarach 76x26, grubość 1 mm, ze szlifowanymi krawędziami i polem do opisu krawędzie i narożniki pod kątem 45'. Kompatbilne z aparatem Leica .</t>
  </si>
  <si>
    <t xml:space="preserve">Szkiełka podstawowe o wymiarach 76x25, grubość 1 mm, ze szlifowanymi krawędziami i polem do opisu krawędzie i narożniki pod kątem 45'. Kompatybilne z aparetm Mythicts Cormay </t>
  </si>
  <si>
    <t>część nr 24</t>
  </si>
  <si>
    <t>część nr 25</t>
  </si>
  <si>
    <t>Pipeta automatyczna , zmiennopojemnościowa od 100 do 1000 ul</t>
  </si>
  <si>
    <t>Pipeta automatyczna , zmiennopojemnościowa od 10 do 100 ul</t>
  </si>
  <si>
    <t>Pipeta automatyczna , stałopojemnościowa   1000 ul</t>
  </si>
  <si>
    <t>część nr 26</t>
  </si>
  <si>
    <t>część nr 27</t>
  </si>
  <si>
    <t>część nr 28</t>
  </si>
  <si>
    <t>część nr 29</t>
  </si>
  <si>
    <t>część nr 30</t>
  </si>
  <si>
    <t xml:space="preserve">Płyn typu LISS </t>
  </si>
  <si>
    <r>
      <t>W zakresie pozycji 1</t>
    </r>
    <r>
      <rPr>
        <sz val="10"/>
        <color indexed="18"/>
        <rFont val="Arial"/>
        <family val="2"/>
      </rPr>
      <t xml:space="preserve"> do każdej serii należy dołączyć świadectwo kontroli oraz kartę charakterystyki</t>
    </r>
  </si>
  <si>
    <t xml:space="preserve">Aglutynacja powinna pojawić się po 10 sek i po 3 min. osiągnąć nasilenie od 3+ do 4+, miano przeciwciał odczynników monoklonalnych anty-A metodą probówkową z krwinkami A1 powinna wynosić od 128-512,  odczynniki powinny posiadać kartę charakterystyki oraz spełniać kryteria potwierdzone świadectwem kontroli jakości </t>
  </si>
  <si>
    <t>Aglutynacja powinna pojawić się po 10 sek i po 3 min. osiągnąć nasilenie od 3+ do 4+,  miano przeciwciał odczynników monoklonalnych anty-B metodą probówkową z krwinkami B powinno wynosić od 128-256, odczynniki powinny posiadać kartę charakterystyki oraz spełniać kryteria potwierdzone świadectwem kontroli jakości</t>
  </si>
  <si>
    <r>
      <t>Aglutynacja powinna pojawić się po 10 sek i po 3 min. osiągnąć nasilenie od 3+ do 4+,  miano przeciwciał odczynników monoklonalnych anty-B metodą probówkową z krwinkami B powinno wynosić od 128-512,odczynniki powinny posiadać kartę charakterystyki oraz spełniać kryteria potwierdzone świadectwem kontroli jakości. Klon inny niż w serii I .</t>
    </r>
    <r>
      <rPr>
        <sz val="9"/>
        <color indexed="10"/>
        <rFont val="Arial"/>
        <family val="2"/>
      </rPr>
      <t xml:space="preserve"> </t>
    </r>
  </si>
  <si>
    <t xml:space="preserve">Odczynnik wykrywający kategorię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BLEND lub  MS 201 powinno wynosić od 64 -256. odczynniki powinny posiadać kartę charakterystyki oraz spełniać kryteria potwierdzone świadectwem kontroli jakości. </t>
  </si>
  <si>
    <t xml:space="preserve">Standar.  krwinki wzorcowe 10%  do układu AB0 (gotowe do użytku)- badanie metodą szkiełkową .zestaw - 3x4 ml </t>
  </si>
  <si>
    <t xml:space="preserve">Standar.  krwinki wzorcowe 0 Rh+ opłasz. przeciw. Anty-D a 2 ml. </t>
  </si>
  <si>
    <t>W zakresie pozycji  1- 11 do każdej serii należy dołączyć świadectwo kontroli oraz kartę charakterystyki</t>
  </si>
  <si>
    <t>część nr 31</t>
  </si>
  <si>
    <t>część nr 32</t>
  </si>
  <si>
    <t>CHLORALU WODZIAN cz.d.a</t>
  </si>
  <si>
    <t xml:space="preserve"> MEDIUM DO PRZYKRYWANIA SZKIEŁEK HISTOPATOLOGICZNYCH,( medium do użycia w aparacie; na bazie ksylenu; lepkość 125-200 CPS 24 st C)</t>
  </si>
  <si>
    <t xml:space="preserve">op-0,5 L </t>
  </si>
  <si>
    <t>część nr 33</t>
  </si>
  <si>
    <t>część nr 34</t>
  </si>
  <si>
    <t xml:space="preserve">Szybki odwapniacz do trepanobiopsji oparty na kwasie chlorowodorowym i mrówkowym z korektorem kwasowości; działający na wszystkie zmineralizowane tkanki:zwarte kości, trepanobiopsje, stwardnienia lub zwapnienia zawarte w tkance mięśniowej. Czas utrwalania 4-8 godzin dla tkanek &lt; 5 mm grubości. Produkt dla diagnostyki in vitro, gotowy do użycia. op a 2,5 L </t>
  </si>
  <si>
    <t>część nr 35</t>
  </si>
  <si>
    <t>Zestaw odczynników do wykonania około 100 oznaczeń. Zestaw ma zawierać : roztwór nadmanganianu potasu 18 ml, kwaśny bufor aktywacyjny 18 ml , roztwór kwasu szczawiowego 30 ml , odczynnik alkoholowy do inkubatora 80 ml, roztwór orceiny Shikata 30 ml , roztwór różnicujący 30 ml . Zastosowanie : wykrycie włókien sprężystych w wycinkach tkanek .</t>
  </si>
  <si>
    <t xml:space="preserve">Zestaw odczynników do wykonania około 100 oznaczeń. Zestaw ma zawierać : roztwór kwasu nadjodowego 30 ml, roztwór fuksyny karbolowej 30 ml , kwaśny bufor różnicujący 30 ml, roztwór błękitu metylenowego 30 ml . Zastosowanie: wykrywanie obecności chorobotwórczych prątków  (głównie prątków Kocha i Hansena ) w preparatach histologicznych , rozmazach plwocin.  </t>
  </si>
  <si>
    <t xml:space="preserve">Zestaw odczynników do wykonania około 100 oznaczeń. Zestaw ma zawierać :fuksyna karbolowa 30 ml, bufor kwasowy 30 ml, roztwór kwasu fosfomolibdenowego30ml, roztwór polichromu Mallory'ego 30 ml.  </t>
  </si>
  <si>
    <t>Zestaw odczynników do wykonania około 100 oznaczeń. Zestaw ma zawierać: hematosylina żelazowa Weigerta 18 ml x 2 , pikrofuksyna Van Gieson 30 ml</t>
  </si>
  <si>
    <t>Zestaw odczynników do wykonania około 100 oznaczeń. Zestaw ma zawierać : błękit alcjanu pH 2,5 30 ml, tetraboran sodu 30 ml, błękit alcjanu pH 1 30 ml, roztwór różnicujący 30 ml</t>
  </si>
  <si>
    <t xml:space="preserve">Zestaw odczynników do wykonania około 100 oznaczeń . Zestaw ma zawierać : roztwór kwasu chromowego 30 ml, roztwór wodorosiarczynu sodowego 30 ml, roztwór sześciometylenoczteroaminy 30 ml, roztwór azotanu srebra 30 ml, roztwór boranu sodu 30 ml, roztwór chlorku sodu 30 ml, roztwór tiosiarczanu sodu 30 ml, roztwór jasnej zieleni 30 ml. </t>
  </si>
  <si>
    <t>ZESTAW ODCZYNNIKÓW DO BARWIENIA HISTOCHEMICZNEGO</t>
  </si>
  <si>
    <t>część nr 36</t>
  </si>
  <si>
    <t>część nr 37</t>
  </si>
  <si>
    <t>Probówki morfologiczne 1,2 ml z EDTA K3E oraz etykietą na której będzie możliwość oznakowania probówki.</t>
  </si>
  <si>
    <t>Sterylne pałeczki z waciekiem dakronowym ( 150x2,5 mm) w probówce transportowej bez podłoża</t>
  </si>
  <si>
    <t xml:space="preserve">Sterylne ezy z zakończeniem prostym i oczkiem 0,001 ml ( w opakowaniu po 20 sztuk ) </t>
  </si>
  <si>
    <t>Sterylne ezy z zakońzceniem prostym i oczkiem 0,01 ml ( w opakowaniu po 20 szt.)</t>
  </si>
  <si>
    <t xml:space="preserve">Probówki 10 ml sterylne , przeźroczyste , 16x 100 mm , z podziałką , z korkiem i nalepką </t>
  </si>
  <si>
    <t xml:space="preserve">Probówki 5 ml , sterylne , przeźroczyste , 12x 92 mm , z podziałka, korkiem i nalepką </t>
  </si>
  <si>
    <t>część nr 38</t>
  </si>
  <si>
    <t xml:space="preserve">Sterylne wymazówki drewniane ( 150x 2,5 lub 2,2 mm ) z wacikiem wiskozowym lub bawełnianym - bez probówek i podłozy , pakowane indywidualnie </t>
  </si>
  <si>
    <t xml:space="preserve">Sterylne pałeczki z tworzywa sztucznego ( 150x2,5 lub 2,2 mm ) z wacikiem bawełnianym lub wiskozowym , pakowane indywidualnie </t>
  </si>
  <si>
    <r>
      <t>Końcówki do pipet typu Gilson 0,1</t>
    </r>
    <r>
      <rPr>
        <strike/>
        <sz val="9"/>
        <rFont val="Arial"/>
        <family val="2"/>
      </rPr>
      <t xml:space="preserve"> </t>
    </r>
    <r>
      <rPr>
        <sz val="9"/>
        <rFont val="Arial"/>
        <family val="2"/>
      </rPr>
      <t xml:space="preserve">ul -10 </t>
    </r>
    <r>
      <rPr>
        <sz val="9"/>
        <rFont val="Arial"/>
        <family val="2"/>
      </rPr>
      <t xml:space="preserve"> ul a 1000 szt.</t>
    </r>
  </si>
  <si>
    <t xml:space="preserve">miesiąc </t>
  </si>
  <si>
    <t xml:space="preserve">Dzierżawa analizatora parametrów krytyczny zgodnie z załącznikiem nr 9 do SIWZ </t>
  </si>
  <si>
    <t xml:space="preserve">2. </t>
  </si>
  <si>
    <t xml:space="preserve">oznaczenie </t>
  </si>
  <si>
    <t xml:space="preserve">Odczynniki , materiały eksploatacyjne , kontrole jakości H,L,N ( minimum dwa oznaczenia na dobę na trzech poziomach ) niezbędne do wykonania 18000 badań. </t>
  </si>
  <si>
    <t>część nr 3</t>
  </si>
  <si>
    <t>część nr 4</t>
  </si>
  <si>
    <t>część nr 5</t>
  </si>
  <si>
    <t>część nr 6</t>
  </si>
  <si>
    <t>część nr 7</t>
  </si>
  <si>
    <t>część nr 8</t>
  </si>
  <si>
    <t>ESTERASE-ZESTAW DO OZNACZANIA ESTERAZY ALFANAFTYLOOCTANOWEJ W LEUKOCYTACH (1 OP.- 12 BARWIEŃ)</t>
  </si>
  <si>
    <t>ODCZYNNIK SCHIFFA DO ELEKTROFOREZY (A'500 ML) DO MIKROSKOPII</t>
  </si>
  <si>
    <t>część nr 9</t>
  </si>
  <si>
    <t xml:space="preserve">VDRL SZYBKI JEDNOETAPOWY TEST KASETKOWY DO WYKRYWANIA SYFILIS. KASETKI O WYSOKIEJ CZUŁOŚCI SWOISTOŚCI, ULTRACZUŁE, WYKRYWAJĄCE PRZECIWCIAŁA W KLASE IGA, IGG I IGM  DLA TREPONEMA P. W SUROWICY LUB W OSOCZU (1 OP. 40 TESÓW). ODDZIELNIE DOŁĄCZONE KONTROLE PŁYNNE - DODATNIA I UJEMNA, DO WYKONYWANIA KONTROLI WAWNĄTRZLABORATORYJNEJ.lub  jednoetapowy test kasetkowy do wykrywania przeciwciał IgM i IgG dla Treponem Palidium w krwi pełnej/surowicy/osoczu, gdzie płytki testowe posiadają wbudowaną kontrolę jakości wykonania . </t>
  </si>
  <si>
    <t>część nr 10</t>
  </si>
  <si>
    <t>część nr 11</t>
  </si>
  <si>
    <t xml:space="preserve">TPHA ZESTAW: TEST HEMOGLUTYNACJI POSREDNIEJ UMOŻLIWIAJĄCY OZNACZENIE ILOŚCIOWE I JAKOŚCIOWE SWOISTYCH PRZECIWCIAŁ PRZECIW KRĘTKOM BLADYM, (CZUŁOŚĆ TEST 100%, SWOISTOŚĆ TEST 100%), KONTROLA DODATNIA I UJEMNA OP. a 100 sztuk </t>
  </si>
  <si>
    <t>część nr 12</t>
  </si>
  <si>
    <t>część nr 13</t>
  </si>
  <si>
    <t>część nr 14</t>
  </si>
  <si>
    <t>część nr 15</t>
  </si>
  <si>
    <t>opis produktu oferowanego (należy odnieśc się do każdego parametru wskazanego w opisie przedmiotu zamówienia , okres przydatności do użycia po otwarciu</t>
  </si>
  <si>
    <t>część nr 16</t>
  </si>
  <si>
    <t>część nr 17</t>
  </si>
  <si>
    <t>część nr 18</t>
  </si>
  <si>
    <t xml:space="preserve">Probówka kogulologia 3,6 ml 3,2% cytrynian sodowy lub z podwójnym dnem 2,7 ml. 
</t>
  </si>
  <si>
    <t xml:space="preserve">Igła  7/10 :8/10 : 9/10 x 38 mm dwuostrzowa. Dopuszcza się igły w rozmiarze o długości ostrza około 32 mm  w rozmiarach 0,8 i 0,7 ( bez 0,9)  z zabezpieczeniem po pobraniu , jeśli w punkcie 2. Wykonawca oferuje uchwyt bez takiego zabezpieczenia. 
</t>
  </si>
  <si>
    <t xml:space="preserve">Probówka OB. Do automatycznego analizatora lub analizatora do badania OB bez wbudowanej funkcji mieszania w komplecie z  zewnętrznym  mieszadłem, które zapewni pełną homogeniczność badanych próbek .  1,2 - 2 ml - kompatybilne z oferowanym analizatorem OB.
</t>
  </si>
  <si>
    <t xml:space="preserve">Plastikowa wymazówka bakteriologiczna z podłożem transportowym 
</t>
  </si>
  <si>
    <t xml:space="preserve">Korki do próbówek plastikowych, biało o średnicy 12 mm
</t>
  </si>
  <si>
    <t xml:space="preserve">Pipeta Pasteura 150 mm, szklana
</t>
  </si>
  <si>
    <t xml:space="preserve">Ssawki gumowe do szklanych pipet Pasteura
</t>
  </si>
  <si>
    <t xml:space="preserve">Szpatułka plastikowa jednorazowa, sterylna
</t>
  </si>
  <si>
    <t xml:space="preserve">Końcówka do pipet niebieska typu Eppendorf do 1000 mikrolitrów
</t>
  </si>
  <si>
    <t xml:space="preserve">Końcówka do pipet żółta typu Eppendorf do 200 mikrolitrów
</t>
  </si>
  <si>
    <t xml:space="preserve">Końcówka do pipet biała typu Epphendorf 1000-5000 mikrolitrów
</t>
  </si>
  <si>
    <t xml:space="preserve">Końcówka do pipet Eppendorf 0,1 - 10 mikrolitrów
</t>
  </si>
  <si>
    <t xml:space="preserve">Naczynka do Hitachi 912, poj. 3,0 ml
</t>
  </si>
  <si>
    <t xml:space="preserve">Próbówki polistyrenowe typ Eppendorf (poj. 1,5 ml z dnem stożkowym, bezbarwne) opakowanie 500 szt
</t>
  </si>
  <si>
    <t xml:space="preserve">Pipety pasterowskie plastikowe o pojemności 3,0 ml 
</t>
  </si>
  <si>
    <t>Szkieĺka nakrywkowe 24x24 mm</t>
  </si>
  <si>
    <t>Żyletki mikrotomowe C-35 do kriostatu (20 nożyków w 1 opakowaniu)</t>
  </si>
  <si>
    <t>Żyletki mikrotomowe S-35 niskoprofilowe ( 50 nożyków w 1 opakowaniu)</t>
  </si>
  <si>
    <t>Pęseta plastikowa, jednorazowa, sterylna, pakowana oddzielnie .</t>
  </si>
  <si>
    <t xml:space="preserve">PARAFINA DO CELÓW LABORATORYJNYCH równoważna z Histowax plus O TEMP.56-58 stopni C. Wymagania opakowanie a 5 kg. </t>
  </si>
  <si>
    <t>Zest. (10 but.x10ml)</t>
  </si>
  <si>
    <t xml:space="preserve">Aglutynacja powinna pojawić się po 10 sek i po 3 min. osiągnąć nasilenie od 3+ do 4+, miano przeciwciał odczynników monoklonalnych anty-A metodą probówkową z krwinkami A1 powinna wynosić od 128-256,  odczynniki powinny posiadać kartę charakterystyki oraz spełniać kryteria potwierdzone świadectwem kontroli jakości . Klon inny niż w pierwszej serii </t>
  </si>
  <si>
    <t>Odczynnik anty-D nie wykrywający kategorii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Anty D RUM powinno wynosić od 64 – 256.odczynniki powinny posiadać kartę charakterystyki oraz spełniać kryteria potwierdzone świadectwem kontroli jakości</t>
  </si>
  <si>
    <t xml:space="preserve">Jednorazowe przezroczyste płytki plastikowe do oznaczania grup krwi z 5 wgłębieniami a 100 sztuk </t>
  </si>
  <si>
    <t>MEDIUM DO ZAMRAŻANIA TKANEK W KRIOSTACIE poj. 100 - 120 ml.</t>
  </si>
  <si>
    <t xml:space="preserve"> Ea-50  równoważny z SIGMA DO BARWIENIA PAPPANICOLAU</t>
  </si>
  <si>
    <t>OG-6 równoważny z SIGMA DO BARWIENIA PAPPANICOLAU</t>
  </si>
  <si>
    <t>HEMOSTATYCZNY ROZTWÓR AŁUNOWY MEYERA DO MIKROSKOPII (A'500 ML) skład: C.1.75290 (HEMATOKSYLINA); AI2(SO4)3 x 18H2O; C6H8O7 X H20</t>
  </si>
  <si>
    <t xml:space="preserve">TEST IMMUNOCHROMATOGRAFICZNY DO WYKRYWANIA ANTYGENU  PRZECIWCIAŁ  HELICOBACTER PYLORI W LUDZKIM KALE </t>
  </si>
  <si>
    <t xml:space="preserve">NARKOTYKI W MOCZU AMFETAMINA TEST KASETKOWY </t>
  </si>
  <si>
    <t xml:space="preserve">NARKOTYKI W MOCZU KOKAINA TEST KASETKOWY </t>
  </si>
  <si>
    <t xml:space="preserve">NARKOTYKI W MOCZU BENZODIAZEPINA TEST KASETKOWY </t>
  </si>
  <si>
    <t xml:space="preserve">NARKOTYKI W MOCZU MORFINA TEST KASETKOWY </t>
  </si>
  <si>
    <t xml:space="preserve">NARKOTYKI W MOCZU THC-TEST KASETKOWY </t>
  </si>
  <si>
    <t>ROZTWÓR KCL DO NAPEŁNIANIA ELEKTRODY REFERENCYJNEJ (4 SZT.W OPAKOWANIU)</t>
  </si>
  <si>
    <t>TEST KASETKOWY PÓŁILOŚCIOWY DO OZNACZANIA KALPROTEKTYNY W KALE ( O STEŻENIU 50 I 200 NG ) OPAKOWANIE 20 KASETEK .</t>
  </si>
  <si>
    <t>OP</t>
  </si>
  <si>
    <t xml:space="preserve">ACETON CZ.D.A. </t>
  </si>
  <si>
    <t>zest.</t>
  </si>
  <si>
    <t>KWAS SOLNY 0,5%</t>
  </si>
  <si>
    <t xml:space="preserve">Szybki test ureazowy do wykrywania Helicobacter Pylori (na sucho) </t>
  </si>
  <si>
    <t xml:space="preserve">Alkohol etylowy 99,9% całkowicie skażony , odwodniony </t>
  </si>
  <si>
    <t>litr</t>
  </si>
  <si>
    <t xml:space="preserve">Mikrokuwety do oznaczania poziomu glukozy u noworodków kompatybilne z posiadanym przez szpital aparatem Hemocue 1op=100 sztuk </t>
  </si>
  <si>
    <t>Mikrometoda EDTA 200 ul</t>
  </si>
  <si>
    <t xml:space="preserve">UWAGA: Po stronie Wykonawcy leży poprawność wypełnionego formularza cenowego, odpowiednia stawka vat, poprawnośći funkcji. ) </t>
  </si>
  <si>
    <t>Mikrometoda surowica żel  200 ul</t>
  </si>
  <si>
    <t>Test do przeprowadzania badania odpływu wód płodowych</t>
  </si>
  <si>
    <t>Asortyment kompatybilny z posiadanym przez szpital aparatem AQT 90</t>
  </si>
  <si>
    <t>LQC TnT Check 2. Opakowanie 6 ampułek.</t>
  </si>
  <si>
    <t>LQC TnT Check 3. Opakowanie 6 ampułek.</t>
  </si>
  <si>
    <t xml:space="preserve">Asortyment kompatybilny z posiadanym przez szpital aparatem ABL 837 FLEX </t>
  </si>
  <si>
    <t>21.</t>
  </si>
  <si>
    <t>22.</t>
  </si>
  <si>
    <t>23.</t>
  </si>
  <si>
    <t>24.</t>
  </si>
  <si>
    <t>25.</t>
  </si>
  <si>
    <t xml:space="preserve">1. Zamawiający wymaga zaoferowania odczynników niewymagających dodatkowej walidacji na aparacie Rapidlab 348.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2. Wielkość opakowania powinna uwzględniać średniomiesięczne zużycie odczynnika i wynikający z tego temin ważności po otwarciu.     </t>
  </si>
  <si>
    <t>op.</t>
  </si>
  <si>
    <t>8.</t>
  </si>
  <si>
    <t>1.</t>
  </si>
  <si>
    <t>2.</t>
  </si>
  <si>
    <t>SZT,</t>
  </si>
  <si>
    <t xml:space="preserve">Ilości </t>
  </si>
  <si>
    <t xml:space="preserve">ZESTAW DO OZNACZANIA METANEFRYN </t>
  </si>
  <si>
    <t xml:space="preserve">ZESTAW DO OZNACZANIA 17-HYDROKSYKORTYKOSTEROIDÓW </t>
  </si>
  <si>
    <t xml:space="preserve">ZESTAW DO OZNACZANIA KWASU WANILINOMIGDAŁOWEGO </t>
  </si>
  <si>
    <t xml:space="preserve">MOCZ KONTROLNY-METANEFRYNY, 17OHCS,17KS,VMA </t>
  </si>
  <si>
    <t>ZESTAW DO OZNACZANIA 17-KETOSTERYDÓW</t>
  </si>
  <si>
    <t>TIBC (1 OP. = 50 TESTÓW)</t>
  </si>
  <si>
    <t>ZESTAW DO OZNACZANIA KRWI UTAJONEJ W KALE, BEZ DIETY, KASETKA + BUFOR, CZUŁOŚĆ 40 ng/ml</t>
  </si>
  <si>
    <t>WAALER RF LATEX (100 TESTÓW)</t>
  </si>
  <si>
    <t>Stawka             Vat %</t>
  </si>
  <si>
    <t>MATERIAŁY ZUŻYWALNE DO ANALIZATORA RAPIDLAB 348</t>
  </si>
  <si>
    <t>ZESTAW BUFORÓW 6, 8/7, 3 (4 ZESTAWY = 1 OP.)</t>
  </si>
  <si>
    <t>ZESTAW DO PŁUKANIA (4BUT. + 4 ZESTAWY ODBIAŁ./KOND.)</t>
  </si>
  <si>
    <t>ZESTAW WĘŻYKÓW I POMPEK</t>
  </si>
  <si>
    <t>ELEKTRODA pCO2</t>
  </si>
  <si>
    <t>ELEKTRODA pO2</t>
  </si>
  <si>
    <t>ELEKTRODA pH</t>
  </si>
  <si>
    <t>ELEKTRODA REFERENCYJNA + ROZTWÓR KCL DO NAPEŁNIANIA ELEKTRODY</t>
  </si>
  <si>
    <t>ROZTWÓR KCL DO NAPEŁNIANIA ELEKTRODY REFERENCYJNEJ (4 SZT. W OPAKOWANIU)</t>
  </si>
  <si>
    <t>ROZTWÓR DO NAPEŁNIANIA ELEKTRODY pH (3 SZT. W OPAKOWANIU)</t>
  </si>
  <si>
    <t>ZESTAW POJEMNIKÓW Z GAZAMI (CAL, SLOPE)</t>
  </si>
  <si>
    <t>MATERIAŁY ZUŻYWALNE DO ANALIZATORA CORNING 248</t>
  </si>
  <si>
    <t xml:space="preserve">PŁYN WASH AND CD (4 BUT. = 1 OP.) </t>
  </si>
  <si>
    <t>BUFFET PACK (6,8/ 7, 3)</t>
  </si>
  <si>
    <t xml:space="preserve">ZESTAW WĘŻYKÓW, POMPEK, PRÓBEK I ODCZYNNIKÓW </t>
  </si>
  <si>
    <t>ANTYGEN KRĘTKOWY (1 APM. - 2 ML)</t>
  </si>
  <si>
    <t>ULTRASONAT (1 AMP. - 1 ML)</t>
  </si>
  <si>
    <t xml:space="preserve">SUROWICA ZNAKOWANA </t>
  </si>
  <si>
    <t>AMP.</t>
  </si>
  <si>
    <t>ODCZYNNIK - BARWNIK MAY GRUNWALDA (BUT. PO 100 ML)</t>
  </si>
  <si>
    <t>ODCZYNNIK - BARWNIK GIEMSY (BUT. PO 100 ML)</t>
  </si>
  <si>
    <t>ODCZYNNIK PANDY'EGO (1 OP. 100 ML) PRZEJRZYSTY, BEZBARWNY</t>
  </si>
  <si>
    <t>ODCZYNNIK NONNE-APELTA (1 OP. 100 ML) PRZEJRZYSTY, BEZBARWNY</t>
  </si>
  <si>
    <t xml:space="preserve">Troponin T Test Kit . </t>
  </si>
  <si>
    <t xml:space="preserve">CRP Test Kit . </t>
  </si>
  <si>
    <t>D-Dimer Test Kit .</t>
  </si>
  <si>
    <t>Reagent Pack</t>
  </si>
  <si>
    <t xml:space="preserve">Thermal Paper .Opakowanie 8 rolek. </t>
  </si>
  <si>
    <t>LQC CRP 1 . Opakowanie 6 ampułek .</t>
  </si>
  <si>
    <t>LQC CRP 2. Opakowanie 6 ampułek .</t>
  </si>
  <si>
    <t>LQC TnT Check 1 . Opakowanie 6 ampułek.</t>
  </si>
  <si>
    <t>LQC D- dimer check 1.Poziom 1. Opakowanie 6 ampułek.</t>
  </si>
  <si>
    <t>LQC D- dimer check 1.Poziom 2. Opakowanie 6 ampułek.</t>
  </si>
  <si>
    <t>Cleaning solutions. Opakowanie 6 ampułek.</t>
  </si>
  <si>
    <t xml:space="preserve">Blank catrige. </t>
  </si>
  <si>
    <t xml:space="preserve">10 kaset +kalibrator </t>
  </si>
  <si>
    <t>Płyn czyszczący - opakowanie 6 butelek</t>
  </si>
  <si>
    <t xml:space="preserve">Płyn kalibracyjny 1 - opakowanie 6 butelek </t>
  </si>
  <si>
    <t xml:space="preserve">Płyn kalibracyjny 2 - opakowanie 6 butelek </t>
  </si>
  <si>
    <t xml:space="preserve">Płyn płuczący - butelka </t>
  </si>
  <si>
    <t xml:space="preserve">Płyn odbiałczający - butelka </t>
  </si>
  <si>
    <t xml:space="preserve">Kalibrator hemoglobiny - opakowanie 4 ampułki </t>
  </si>
  <si>
    <t xml:space="preserve">Pojemnik ściekowy - butelka </t>
  </si>
  <si>
    <t xml:space="preserve">Membrana referencyjna - opakowanie 4 sztuki </t>
  </si>
  <si>
    <t>Membrana p02- opakowanie 4 sztuki</t>
  </si>
  <si>
    <t>Membrana pC02- opakowanie 4 sztuki</t>
  </si>
  <si>
    <t>Membrana K - opakowanie 4 sztuki</t>
  </si>
  <si>
    <t>Membrana Na - opakowanie 4 sztuki</t>
  </si>
  <si>
    <t xml:space="preserve">Membrana Ca - opakowanie 4 sztuki </t>
  </si>
  <si>
    <t>Membrana Cl - opakowanie 4 sztuki</t>
  </si>
  <si>
    <t>Membrana Glukoza  - opakowanie 4 sztuki</t>
  </si>
  <si>
    <t>Membrana Mleczany - opakowanie 4 sztuki</t>
  </si>
  <si>
    <t>Membrana Kreatynina - opakowanie 2 kpl.</t>
  </si>
  <si>
    <t xml:space="preserve">Gaz kalibracyjny 1 </t>
  </si>
  <si>
    <t>Gaz kalibracyjny 2</t>
  </si>
  <si>
    <t xml:space="preserve">Papier termiczny - opakowanie 8 rolek </t>
  </si>
  <si>
    <t xml:space="preserve">Wlot próbki </t>
  </si>
  <si>
    <t xml:space="preserve">Kontrola jakości 6+,Poziom 1 - opakowanie 30 ampułek </t>
  </si>
  <si>
    <t xml:space="preserve">Kontrola jakości 6+,Poziom 2 - opakowanie 30 ampułek </t>
  </si>
  <si>
    <t xml:space="preserve">Kontrola jakości 6+,Poziom 3 - opakowanie 30 ampułek </t>
  </si>
  <si>
    <t xml:space="preserve">Kontrola jakości 6+,Poziom 4 - opakowanie 30 ampułek </t>
  </si>
  <si>
    <t xml:space="preserve">op. </t>
  </si>
  <si>
    <t>szt,</t>
  </si>
  <si>
    <r>
      <t xml:space="preserve">Przyrząd do długotrwałego aspirowania cytostatyków , ostry kolec ( osłonięty nasadką z tworzywa sztucznego zaezpieczjacą kolec przed skażeniem podczas otwierania opakowania) , </t>
    </r>
    <r>
      <rPr>
        <sz val="10"/>
        <rFont val="Arial"/>
        <family val="2"/>
      </rPr>
      <t>filtr o dużej powierzchni przeciwbakteryjny 0,2 um , filtr o dużej powierzchni cząsteczkowy 5 um , filtr zatrzymujący aerozole , port posiadający końcówkę luer-lock , samozamykający sie korek portu ( czerwony) osłaniający całkowicie port , chroniąc przed przypadkową kontaminacją , obsługiwany jedną ręką.</t>
    </r>
  </si>
  <si>
    <t>Opis przedmiotu zamówienia</t>
  </si>
  <si>
    <t xml:space="preserve">opis produktu oferowanego (należy odnieśc się do każdego parametru wskazanego w opisie przedmiotu zamówienia </t>
  </si>
  <si>
    <t xml:space="preserve">producent, klasa medyczna, nr katalogowy, nazwa handlowa (tożsama z nazwą która będzie widniała na fakturze </t>
  </si>
  <si>
    <t>jednostka miary</t>
  </si>
  <si>
    <t>ilość</t>
  </si>
  <si>
    <t>cena jednostkowa netto</t>
  </si>
  <si>
    <t xml:space="preserve">Wartość netto </t>
  </si>
  <si>
    <t>5.</t>
  </si>
  <si>
    <t>szt.</t>
  </si>
  <si>
    <t>SZT.</t>
  </si>
  <si>
    <t>op</t>
  </si>
  <si>
    <t>Worki chroniące przed światłem poj. 500- 1000 ml (wykluczony kolor czarny)</t>
  </si>
  <si>
    <t>wartosć netto</t>
  </si>
  <si>
    <t>vat</t>
  </si>
  <si>
    <t>cena jednostkowa brutto</t>
  </si>
  <si>
    <t xml:space="preserve">wartość brutto </t>
  </si>
  <si>
    <t>Wartość brutto</t>
  </si>
  <si>
    <t>Wartość VAT</t>
  </si>
  <si>
    <t>3.</t>
  </si>
  <si>
    <t>4.</t>
  </si>
  <si>
    <t>Ilość razem</t>
  </si>
  <si>
    <t xml:space="preserve">Ilość </t>
  </si>
  <si>
    <t>OLEJEK IMERSYJNY (A'500) KOLOR BEZBARWNY-DO JASNOŻÓŁTY, LEPKOŚĆ - 100-120 MpA*S, ZAPACH NEUTRALNY</t>
  </si>
  <si>
    <t>POX-ZESTAW DO OZNACZANIA PEROKSYDAZY  GRANULOCYTACH (1 OP. 12 BARWIEŃ)</t>
  </si>
  <si>
    <t>PAPIERKI WSKAŹNIKOWE PH-WSKAŹNIK SPECJALNY PH 5,2-7,2 (A'100 SZT.)</t>
  </si>
  <si>
    <t>PAPIERKI WSKAŹNIKOWE PH-WSKAŹNIK SPECJALNY PH 6,2-8,2 (A'100 SZT.)</t>
  </si>
  <si>
    <t>PAPIERKI WSKAŹNIKOWE PH-WSKAŹNIK SPECJALNY PH 0-2,5 (A'100 SZT.)</t>
  </si>
  <si>
    <t>PAPIERKI WSKAŹNIKOWE PH-WSKAŹNIK SPECJALNY PH 2-9 (A'100 SZT.)</t>
  </si>
  <si>
    <t>ZESTAW DO OZNACZANIA SKŁADU CHEMICZNEGO KAMIENI MOCZOWYCH</t>
  </si>
  <si>
    <t>ALKOHOL ETYLOWY 99,8% CZ.D.A. (A'0,5 L)</t>
  </si>
  <si>
    <t>ALKOHOL ETYLOWY 96% CZ.D.A. (A'0,5 L)</t>
  </si>
  <si>
    <t>KWAS SOLNY HCL STĘŻONY 35-38% CZ.D.A. (A' 1 L)</t>
  </si>
  <si>
    <t>ETER DWUETYLOWY CZ.D.A. (A' 1 L)</t>
  </si>
  <si>
    <t>SODU SIARCZAN BEZWODNY CZ.D.A. (A'1 KG)</t>
  </si>
  <si>
    <t>NACL CZ.D.A. (A'1 KG)</t>
  </si>
  <si>
    <t>ETER NAFTOWY 40-60% CZ.D.A.</t>
  </si>
  <si>
    <t>SODU FOSFORAN II-ZASADOWY 12-WODNY CZ.D.A. (A'250 G)</t>
  </si>
  <si>
    <t>SODU WĘGLOWODORAN CZ.D.A. (A'100 G)</t>
  </si>
  <si>
    <t>KWAS SULFOSALICYLOWY CZ.D.A. (A'1 KG)</t>
  </si>
  <si>
    <t>FORMALDEHYD 40% CZ.D.A. (A'1 L)</t>
  </si>
  <si>
    <t>FOSFORAN POTASU JEDNOZASADOWY CZ.D.A. (A'1 KG)</t>
  </si>
  <si>
    <t>LODOWATY KWAS OCTOWY CZ.D.A. (A'1 L)</t>
  </si>
  <si>
    <t>FORMALINA 40 %</t>
  </si>
  <si>
    <t>GLINOWO-POTASOWY SIARCZAN CZ.D.A</t>
  </si>
  <si>
    <t xml:space="preserve">HEMATOKSYLINA </t>
  </si>
  <si>
    <t>KSYLEN-MIESZANINA IZOMERÓW ASC. OPOW. FP VI CZ.D.A</t>
  </si>
  <si>
    <t>DI-SODU WODOFOSFORAN BEZWODNY CZ.D.A</t>
  </si>
  <si>
    <t>SODU DIWODOROFOSFORAN 1 X HYDRAT CZ.D.A</t>
  </si>
  <si>
    <t>ENTELLAN - MEDIUM DO PRZYKRYWANIA SZKIEŁEK HISTOPATOLOGICZNYCH</t>
  </si>
  <si>
    <t>KWAS CYTRYNOWY CZ.D.A</t>
  </si>
  <si>
    <t>JODAN SODU</t>
  </si>
  <si>
    <t>OP.</t>
  </si>
  <si>
    <t>LITR</t>
  </si>
  <si>
    <t>KG</t>
  </si>
  <si>
    <t>OP-100 G</t>
  </si>
  <si>
    <t>OP-5 L</t>
  </si>
  <si>
    <t>OP.-100 G</t>
  </si>
  <si>
    <t>OP.-0,5 L</t>
  </si>
  <si>
    <t>OP-50 G</t>
  </si>
  <si>
    <t>Standardy Anty-D</t>
  </si>
  <si>
    <t xml:space="preserve">Surowica antyglob. poliwalentna </t>
  </si>
  <si>
    <t xml:space="preserve">Dolichotest </t>
  </si>
  <si>
    <t>zest. (10 but.x2ml)</t>
  </si>
  <si>
    <t>zest. (10 but.x5ml)</t>
  </si>
  <si>
    <t>zest. (2 but.x2ml)</t>
  </si>
  <si>
    <t xml:space="preserve">PBS 5L PŁYN </t>
  </si>
  <si>
    <t>op.-100 ml</t>
  </si>
  <si>
    <t>Ilość</t>
  </si>
  <si>
    <t>6.</t>
  </si>
  <si>
    <t>7.</t>
  </si>
  <si>
    <t>9.</t>
  </si>
  <si>
    <t>10.</t>
  </si>
  <si>
    <t>11.</t>
  </si>
  <si>
    <t xml:space="preserve">Odczynniki monoklonalne do oznaczania grup krwi </t>
  </si>
  <si>
    <t xml:space="preserve">Zamawiający  wymaga zaoferowania odczynników niewymagających dodatkowej walidacji na aparacie Model 248.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(na elem. wew.) 
</t>
  </si>
  <si>
    <t>Ilosć</t>
  </si>
  <si>
    <t>12.</t>
  </si>
  <si>
    <t>13.</t>
  </si>
  <si>
    <t>14.</t>
  </si>
  <si>
    <t>15.</t>
  </si>
  <si>
    <t>16.</t>
  </si>
  <si>
    <t>17.</t>
  </si>
  <si>
    <t>18.</t>
  </si>
  <si>
    <t>19.</t>
  </si>
  <si>
    <t>20.</t>
  </si>
  <si>
    <t>26.</t>
  </si>
  <si>
    <t>27.</t>
  </si>
  <si>
    <t>28.</t>
  </si>
  <si>
    <t>29.</t>
  </si>
  <si>
    <t>30.</t>
  </si>
  <si>
    <t>31.</t>
  </si>
  <si>
    <t>32.</t>
  </si>
  <si>
    <t>33.</t>
  </si>
  <si>
    <t>34.</t>
  </si>
  <si>
    <t>35.</t>
  </si>
  <si>
    <t>36.</t>
  </si>
  <si>
    <t>37.</t>
  </si>
  <si>
    <t>ALPA-ZESTAW DO OZNACZANIA FOSFATAZY ALKALICZNEJ W GRANULOCYTACH (1 OP.- 12 BARWIEŃ)</t>
  </si>
  <si>
    <t>PAS-ZESTAW DO OZNACZANIA GLIKOGENU(1 OP.- 12 BARWIEŃ)</t>
  </si>
  <si>
    <t>KAPILARY HEPARYNIZOWANE HEPARYNĄ LITOWĄ TYP CORNING 168,DŁ.125 MM, ŚREDNICA ZEWNETRZNA 1,5 MM, POLEMNOŚĆ 80UL.</t>
  </si>
  <si>
    <t>MIESZALNIKI METALOWE DO KAPILARÓW HEPARYNIZOWANYCH TYP CORNING 168.</t>
  </si>
  <si>
    <t xml:space="preserve">ZATYCZKI PLASTIKOWE DO KAPILARÓW </t>
  </si>
  <si>
    <r>
      <t>opis produktu oferowanego (należy odnieśc się do każdego parametru wskazanego w opisie przedmiotu zamówienia ,</t>
    </r>
    <r>
      <rPr>
        <b/>
        <sz val="10"/>
        <color indexed="18"/>
        <rFont val="Arial CE"/>
        <family val="0"/>
      </rPr>
      <t xml:space="preserve"> okres przydatności do użycia po otwarciu </t>
    </r>
  </si>
  <si>
    <t xml:space="preserve">EOZYNA ŻOŁTAWA ROZPUSZCZALNA W WODZIE </t>
  </si>
  <si>
    <t xml:space="preserve">Zestaw odczynników do wykonania około 100 oznaczeń . Zestaw ma zawierać : roztwór nadmanganianu potasu 18 ml, kwas buforowy 18 ml, roztwór kwasu szczawiowego 30 ml, P.T.A.H. wdł. Malloryego 80 ml . Zastosowanie : rozróżnianie tkanek mięśni gładkich od tkanek mięsni poprzecznie prążkowanych. </t>
  </si>
  <si>
    <t xml:space="preserve">Zestaw odczynników do wykonania około 100 oznaczeń . Zestaw ma zawierać: roztwór Oil Red O 100 ml , roztwór hematoksyliny 100 ml .Zastosowanie : wykrywanie lipidów w zamrożonych wycinkach histologicznych . </t>
  </si>
  <si>
    <t xml:space="preserve">Adapter luer z zaworkiem 
</t>
  </si>
  <si>
    <t xml:space="preserve">Probówka 2 ml , fluorek sodu , szczawian potasu - pediatryczna 
</t>
  </si>
  <si>
    <t xml:space="preserve">Probówka morfologia 3 ml EDTA - K3
</t>
  </si>
  <si>
    <t xml:space="preserve">Probówka osocze 4 ml , heparyna litowa 
</t>
  </si>
  <si>
    <t xml:space="preserve">Probówka osocze 5,5 -6 ml, heparyna litowa 
</t>
  </si>
  <si>
    <t xml:space="preserve">Probówka surowica 9 -10 ml  z aktywatorem krzepnięcia 
</t>
  </si>
  <si>
    <t xml:space="preserve">Probówka surowica 2 ml z aktywatorem krzepnięcia 
</t>
  </si>
  <si>
    <t xml:space="preserve">Probówka surowica 4 ml z aktywatorem krzepnięcia 
</t>
  </si>
  <si>
    <t xml:space="preserve">Probówka surowica 5,5- 6 ml  z aktywatorem krzepniecia 
</t>
  </si>
  <si>
    <t xml:space="preserve">Bezpieczna Igła motylkowa systemowa 19 mm 8/10 z drenem 17-30 cm ze zintegrowaną osłonką zabezpieczającą igłę po pobraniu 
</t>
  </si>
  <si>
    <r>
      <t>UWAGA!!!</t>
    </r>
    <r>
      <rPr>
        <sz val="10"/>
        <color indexed="12"/>
        <rFont val="Arial"/>
        <family val="2"/>
      </rPr>
      <t xml:space="preserve"> </t>
    </r>
    <r>
      <rPr>
        <sz val="10"/>
        <rFont val="Arial"/>
        <family val="2"/>
      </rPr>
      <t>Wymagania graniczne dla igieł i uchwytów , stanowiących bezpieczny zestaw do pobierania krwi : Igła wraz z uchwytem ma  tworzyć bezpieczny komplet , który po podłączeniu tych dwóch elementów zabezpieczy igłę po pobraniu chroniąc personel przed zakłuciem . Zamawiajacy dopuszcza dwa rodzaje zabezpieczeń: mocowanie osłonki zabezpieczającej igłę po pobraniu do igły lub uchwytu . Uchwyty wraz z zabezpieczeniem igły po pobraniu , pakowane osobno ( nie pakowane wraz z igłami ) umożliwiajace zastosowanie dowolnego rozmiaru igły systemowej .  Zamawiający wymaga pełnej kompatybilności asortymentu w ramach pakietu nr 30.</t>
    </r>
  </si>
  <si>
    <t>miesiąc</t>
  </si>
  <si>
    <t xml:space="preserve">Uchwyt jednorazowego użytku, z zabezpieczeniem igły po pobraniu . Dopuszcza się uchwyt bez osłonki jeśli wykonawca w punkcie 13. Zaproponuje igły systemowe wraz z osłonką zabezpieczjącą po pobraniu . 
</t>
  </si>
  <si>
    <t xml:space="preserve">producent, klasa medyczna - jeżeli dotyczy , nr katalogowy, nazwa handlowa (tożsama z nazwą która będzie widniała na fakturze </t>
  </si>
  <si>
    <t xml:space="preserve">producent, klasa medyczna- jeżeli dotyczy ,  nr katalogowy, nazwa handlowa (tożsama z nazwą która będzie widniała na fakturze </t>
  </si>
  <si>
    <t xml:space="preserve">producent, klasa medyczna- jeżeli dotyczy , nr katalogowy, nazwa handlowa (tożsama z nazwą która będzie widniała na fakturze </t>
  </si>
  <si>
    <t xml:space="preserve">Termometr lodówkowy . Zakres temperat. -50 C do +50 C , wartość działki elementarnej co 0,5 C , </t>
  </si>
  <si>
    <t xml:space="preserve">Termometr laboratoryjny rurkowy .  Zakres temperat. -50 C do +50 C , wartość działki elementarnej co 0,5 C , </t>
  </si>
  <si>
    <t xml:space="preserve">W pozycji 2 Zamawiajacy wymaga dostarczenia swiadectwa wzorcowania. </t>
  </si>
  <si>
    <t>Statyw z drutu na 20 probówek pokryty tworzywem .</t>
  </si>
  <si>
    <t xml:space="preserve">Zlewki szklane 250 ml </t>
  </si>
  <si>
    <t xml:space="preserve">Zlewki szklane 150 ml </t>
  </si>
  <si>
    <t xml:space="preserve">Worki do rozmrażania osocza . Kompatybilne z rozmrazaczem Helmer </t>
  </si>
  <si>
    <t xml:space="preserve">Karty grupy krwi - Krewkarty , kompatybilne z drukarką Evolis Tattoo </t>
  </si>
  <si>
    <t xml:space="preserve">Czrna taśma barwiaca do drukarek kart plastikowych , kompatybilne z drukarką Evolis Tattoo </t>
  </si>
  <si>
    <t>Kasetki histopatologiczne plastikowe białe z plastikową pokrywką bez zawiasu, po 62 kwadratowe otwory o wymiarach 2x2 mm w obu częściach kasetki. Kasetka musi posiadać skośną powierzchnię z fakturą przystosowaną do opisu każdą metodą, pole do opisu ołówkiem musi być odporne na ścieranie</t>
  </si>
  <si>
    <r>
      <t>ZESTAW DO OZNACZANIA</t>
    </r>
    <r>
      <rPr>
        <sz val="9"/>
        <rFont val="Arial"/>
        <family val="2"/>
      </rPr>
      <t xml:space="preserve">  ANTYGENU LAMBLII W KALE - GIARDIA LAMBLIA-TEST KASETKOWY W KALE (ODCZYT PO 10 MIN.) (1 OP. - 20 TESTÓW)</t>
    </r>
  </si>
  <si>
    <r>
      <t xml:space="preserve">SLE LATEX </t>
    </r>
    <r>
      <rPr>
        <sz val="9"/>
        <rFont val="Arial"/>
        <family val="2"/>
      </rPr>
      <t xml:space="preserve">DO OZNACZANIA PRZECIWCIAŁ PRZECIWJADROWYCH W TOCZNIU UKŁADOWYM ( 1 OP A 50 TESTÓW ) </t>
    </r>
  </si>
  <si>
    <t>część nr 1</t>
  </si>
  <si>
    <t>część nr 2</t>
  </si>
  <si>
    <r>
      <t xml:space="preserve">Dzierżawa Analizatora OB. - 1 sztuka </t>
    </r>
    <r>
      <rPr>
        <sz val="10"/>
        <rFont val="Arial"/>
        <family val="2"/>
      </rPr>
      <t xml:space="preserve">.Parametry wymagane : Wydajność powyzej 30 probówek / na godzinę , pełna automatyzacja procesu badania próbki ( do homogenizacji próbki do wydruku wyniku włącznie ) lub analizator do badania OB bez wbudowanej funkcji mieszania, pod warunkiem dostarczenia w komplecie z maszyną do badania OB. ( w cenie dzierżawy )  zewnętrznego mieszadła , które zapewni pełną homogeniczność badanych próbek .  Analizator wyposazony w wewnętrzny czytnik kodów paskowych z mozliwoscia wprowadzania automatycznej korekty temperatury otoczenia na sedymentacje erytrocytów do temperatury referencyjnej 18 stopni C. Analizator nie starszy niż 3 lata . Parametrem podlegającym ocenie jest zakres wyników ( załącznik nr 7 do SIWZ)  . </t>
    </r>
  </si>
  <si>
    <t>część nr 19</t>
  </si>
  <si>
    <t xml:space="preserve">Pojemnik z PP na mocz , podziałką , z polem do opisu i zakrętką niesterylny . Pojemność 125 - 150 ml 
</t>
  </si>
  <si>
    <t xml:space="preserve">Pojemnik z PP na mocz , z podziałką , polem do opisu i zakrętką , sterylny . Pojemność 120 - 150 ml . Pakowany indywidualnie .
</t>
  </si>
  <si>
    <t xml:space="preserve">Pojemnik z PP na kał , z zakrętką i łopatką średnica 25x80-90 mm
</t>
  </si>
  <si>
    <t xml:space="preserve">Łopatka drewniana do języka jednorazowego użytku 1 op - 100 sztuk. Łopatki niesterylne . 
</t>
  </si>
  <si>
    <t>część nr 20</t>
  </si>
  <si>
    <t xml:space="preserve">Probówki o pojemności 4ml -  5 ml  , wymiar 12x75 mm, okrągłodenne z PS
</t>
  </si>
  <si>
    <t xml:space="preserve">Próbówka plastikowa okrągłodenna o pojemności 7 - 8 ml  ml z PS
</t>
  </si>
  <si>
    <t xml:space="preserve">Próbówki plastikowe o pojemnosci 10 ml , średnia 16 mm , dł 106 mm , stożkowa z podziałką 
</t>
  </si>
  <si>
    <t>Szkiełka nakrywkowe 24x50 mm . Kompatybilne z aparatem Leica - szkiełka do nakładania automatycznego .</t>
  </si>
  <si>
    <t>Szkieĺka nakrywkowe 24x60 mm . Kompatybilne z aparatem Leica - szkiełka do nakładania automatycznego .</t>
  </si>
  <si>
    <t>część nr 21</t>
  </si>
  <si>
    <t>część nr 22</t>
  </si>
  <si>
    <t>Szkiełka podstawowe Super Frost plus 1 op =72 szt.. Minimalny termin przydatności do użytku to 6 miesięcy. Kompatybilne z nakrywarką LEIKA.</t>
  </si>
  <si>
    <t>część nr 23</t>
  </si>
  <si>
    <t xml:space="preserve">DZPZ/333/19PN/2017 ZAŁACZNIK NR 2  - FORMULARZ CENOWY </t>
  </si>
  <si>
    <t>część nr 39</t>
  </si>
  <si>
    <t xml:space="preserve">Hematoksylina Mayera gotowa do użycia , charakterystyka spektrometryczna rozcieńczenie 1:100, woda destylowana;max absorbancji w zakresie 554-562 nm, absorbancja większa niż 0,6; </t>
  </si>
  <si>
    <t xml:space="preserve"> HEMATOKSYLINA HARRISA do barwienia  PAPPANICOLAU</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</si>
</sst>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zł&quot;"/>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415]d\ mmmm\ yyyy"/>
    <numFmt numFmtId="178" formatCode="#,##0.00\ _z_ł"/>
    <numFmt numFmtId="179" formatCode="#,##0\ &quot;zł&quot;"/>
    <numFmt numFmtId="180" formatCode="0.000"/>
    <numFmt numFmtId="181" formatCode="0.0"/>
    <numFmt numFmtId="182" formatCode="0.00;[Red]0.00"/>
    <numFmt numFmtId="183" formatCode="#,##0.00\ [$zł-415];[Red]\-#,##0.00\ [$zł-415]"/>
    <numFmt numFmtId="184" formatCode="###,###,##0.000"/>
  </numFmts>
  <fonts count="43">
    <font>
      <sz val="10"/>
      <name val="Arial CE"/>
      <family val="0"/>
    </font>
    <font>
      <u val="single"/>
      <sz val="10"/>
      <color indexed="12"/>
      <name val="Arial CE"/>
      <family val="0"/>
    </font>
    <font>
      <u val="single"/>
      <sz val="10"/>
      <color indexed="36"/>
      <name val="Arial CE"/>
      <family val="0"/>
    </font>
    <font>
      <sz val="8"/>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Arial"/>
      <family val="2"/>
    </font>
    <font>
      <b/>
      <sz val="10"/>
      <name val="Arial"/>
      <family val="2"/>
    </font>
    <font>
      <sz val="10"/>
      <name val="Arial"/>
      <family val="2"/>
    </font>
    <font>
      <sz val="10"/>
      <color indexed="10"/>
      <name val="Arial"/>
      <family val="2"/>
    </font>
    <font>
      <b/>
      <sz val="10"/>
      <name val="Arial CE"/>
      <family val="0"/>
    </font>
    <font>
      <b/>
      <sz val="10"/>
      <color indexed="10"/>
      <name val="Arial"/>
      <family val="2"/>
    </font>
    <font>
      <sz val="10"/>
      <color indexed="8"/>
      <name val="Arial"/>
      <family val="2"/>
    </font>
    <font>
      <b/>
      <sz val="9"/>
      <name val="Arial"/>
      <family val="2"/>
    </font>
    <font>
      <sz val="9"/>
      <color indexed="12"/>
      <name val="Arial CE"/>
      <family val="0"/>
    </font>
    <font>
      <sz val="10"/>
      <color indexed="18"/>
      <name val="Arial"/>
      <family val="2"/>
    </font>
    <font>
      <b/>
      <sz val="10"/>
      <color indexed="18"/>
      <name val="Arial CE"/>
      <family val="0"/>
    </font>
    <font>
      <b/>
      <sz val="10"/>
      <color indexed="18"/>
      <name val="Arial"/>
      <family val="2"/>
    </font>
    <font>
      <sz val="10"/>
      <color indexed="17"/>
      <name val="Arial"/>
      <family val="2"/>
    </font>
    <font>
      <sz val="9"/>
      <color indexed="17"/>
      <name val="Arial"/>
      <family val="2"/>
    </font>
    <font>
      <b/>
      <sz val="10"/>
      <color indexed="12"/>
      <name val="Arial"/>
      <family val="2"/>
    </font>
    <font>
      <sz val="10"/>
      <color indexed="12"/>
      <name val="Arial"/>
      <family val="2"/>
    </font>
    <font>
      <u val="single"/>
      <sz val="10"/>
      <name val="Arial"/>
      <family val="2"/>
    </font>
    <font>
      <sz val="10"/>
      <color indexed="12"/>
      <name val="Arial CE"/>
      <family val="0"/>
    </font>
    <font>
      <sz val="9"/>
      <name val="Arial CE"/>
      <family val="0"/>
    </font>
    <font>
      <sz val="9"/>
      <color indexed="18"/>
      <name val="Arial"/>
      <family val="2"/>
    </font>
    <font>
      <sz val="9"/>
      <color indexed="10"/>
      <name val="Arial"/>
      <family val="2"/>
    </font>
    <font>
      <strike/>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color indexed="63"/>
      </bottom>
    </border>
    <border>
      <left style="thin">
        <color indexed="8"/>
      </left>
      <right style="thin">
        <color indexed="8"/>
      </right>
      <top style="thin">
        <color indexed="8"/>
      </top>
      <bottom style="medium">
        <color indexed="8"/>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color indexed="8"/>
      </left>
      <right>
        <color indexed="63"/>
      </right>
      <top style="thin">
        <color indexed="8"/>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0"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190">
    <xf numFmtId="0" fontId="0" fillId="0" borderId="0" xfId="0" applyAlignment="1">
      <alignment/>
    </xf>
    <xf numFmtId="0" fontId="23" fillId="0" borderId="10" xfId="0" applyFont="1" applyFill="1" applyBorder="1" applyAlignment="1">
      <alignment/>
    </xf>
    <xf numFmtId="0" fontId="23" fillId="0" borderId="10" xfId="0"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0" xfId="0" applyFont="1" applyFill="1" applyBorder="1" applyAlignment="1">
      <alignment/>
    </xf>
    <xf numFmtId="0" fontId="23" fillId="24" borderId="10" xfId="0" applyFont="1" applyFill="1" applyBorder="1" applyAlignment="1">
      <alignment horizontal="center" vertical="center" wrapText="1"/>
    </xf>
    <xf numFmtId="0" fontId="23" fillId="24" borderId="10" xfId="0" applyFont="1" applyFill="1" applyBorder="1" applyAlignment="1">
      <alignment/>
    </xf>
    <xf numFmtId="1" fontId="23" fillId="24"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xf>
    <xf numFmtId="0" fontId="25" fillId="0" borderId="10" xfId="0" applyFont="1" applyBorder="1" applyAlignment="1">
      <alignment horizontal="center" vertical="center" wrapText="1"/>
    </xf>
    <xf numFmtId="1" fontId="25"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172" fontId="23" fillId="0" borderId="10" xfId="0" applyNumberFormat="1" applyFont="1" applyFill="1" applyBorder="1" applyAlignment="1">
      <alignment horizontal="center" vertical="center"/>
    </xf>
    <xf numFmtId="0" fontId="22" fillId="25" borderId="10" xfId="0" applyFont="1" applyFill="1" applyBorder="1" applyAlignment="1">
      <alignment horizontal="center" vertical="center"/>
    </xf>
    <xf numFmtId="0" fontId="23" fillId="24" borderId="10" xfId="0" applyFont="1" applyFill="1" applyBorder="1" applyAlignment="1">
      <alignment horizontal="left" vertical="center" wrapText="1"/>
    </xf>
    <xf numFmtId="0" fontId="23" fillId="21" borderId="0" xfId="0" applyFont="1" applyFill="1" applyBorder="1" applyAlignment="1">
      <alignment/>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6" fillId="0" borderId="10" xfId="0" applyFont="1" applyFill="1" applyBorder="1" applyAlignment="1">
      <alignment/>
    </xf>
    <xf numFmtId="0" fontId="26" fillId="0" borderId="0" xfId="0" applyFont="1" applyFill="1" applyBorder="1" applyAlignment="1">
      <alignment/>
    </xf>
    <xf numFmtId="0" fontId="23" fillId="0" borderId="10" xfId="0" applyFont="1" applyFill="1" applyBorder="1" applyAlignment="1">
      <alignment horizontal="left" wrapText="1"/>
    </xf>
    <xf numFmtId="0" fontId="23" fillId="0" borderId="10" xfId="0" applyNumberFormat="1" applyFont="1" applyFill="1" applyBorder="1" applyAlignment="1">
      <alignment horizontal="left" wrapText="1"/>
    </xf>
    <xf numFmtId="1" fontId="23" fillId="0" borderId="10" xfId="0" applyNumberFormat="1" applyFont="1" applyFill="1" applyBorder="1" applyAlignment="1">
      <alignment horizontal="left" vertical="center" wrapText="1"/>
    </xf>
    <xf numFmtId="2" fontId="23" fillId="0" borderId="10" xfId="0" applyNumberFormat="1" applyFont="1" applyFill="1" applyBorder="1" applyAlignment="1">
      <alignment horizontal="right" wrapText="1"/>
    </xf>
    <xf numFmtId="2" fontId="23" fillId="0" borderId="10" xfId="0" applyNumberFormat="1" applyFont="1" applyFill="1" applyBorder="1" applyAlignment="1">
      <alignment/>
    </xf>
    <xf numFmtId="0" fontId="22" fillId="0" borderId="0" xfId="0" applyFont="1" applyFill="1" applyBorder="1" applyAlignment="1">
      <alignment horizontal="center" vertical="center"/>
    </xf>
    <xf numFmtId="172"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172" fontId="23" fillId="24" borderId="10"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3" fillId="24" borderId="0" xfId="0" applyFont="1" applyFill="1" applyBorder="1" applyAlignment="1">
      <alignment/>
    </xf>
    <xf numFmtId="0" fontId="24" fillId="0" borderId="10" xfId="0" applyFont="1" applyFill="1" applyBorder="1" applyAlignment="1">
      <alignment/>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0" fontId="24" fillId="0" borderId="14" xfId="0" applyFont="1" applyFill="1" applyBorder="1" applyAlignment="1">
      <alignment vertical="center" wrapText="1"/>
    </xf>
    <xf numFmtId="0" fontId="21" fillId="0" borderId="10" xfId="0" applyFont="1" applyBorder="1" applyAlignment="1">
      <alignment horizontal="left" vertical="center" wrapText="1"/>
    </xf>
    <xf numFmtId="0" fontId="21" fillId="0" borderId="10" xfId="0" applyFont="1" applyFill="1" applyBorder="1" applyAlignment="1">
      <alignment horizontal="center" vertical="center" wrapText="1"/>
    </xf>
    <xf numFmtId="1" fontId="21"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NumberFormat="1" applyFont="1" applyBorder="1" applyAlignment="1">
      <alignment horizontal="center" vertical="center" wrapText="1"/>
    </xf>
    <xf numFmtId="1" fontId="21"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24" borderId="0" xfId="0" applyFill="1" applyAlignment="1">
      <alignment/>
    </xf>
    <xf numFmtId="0" fontId="0" fillId="0" borderId="10" xfId="0" applyBorder="1" applyAlignment="1">
      <alignment/>
    </xf>
    <xf numFmtId="0" fontId="0" fillId="24" borderId="0" xfId="0" applyFont="1" applyFill="1" applyAlignment="1">
      <alignment/>
    </xf>
    <xf numFmtId="0" fontId="0" fillId="0" borderId="0" xfId="0" applyAlignment="1">
      <alignment wrapText="1"/>
    </xf>
    <xf numFmtId="0" fontId="28" fillId="0" borderId="10" xfId="0" applyFont="1" applyBorder="1" applyAlignment="1">
      <alignment horizontal="center" vertical="center" wrapText="1"/>
    </xf>
    <xf numFmtId="0" fontId="0" fillId="0" borderId="10" xfId="0" applyBorder="1" applyAlignment="1">
      <alignment horizontal="center"/>
    </xf>
    <xf numFmtId="0" fontId="29" fillId="0" borderId="10" xfId="0" applyFont="1" applyBorder="1" applyAlignment="1">
      <alignment horizontal="center" wrapText="1"/>
    </xf>
    <xf numFmtId="0" fontId="0" fillId="0" borderId="0" xfId="0" applyFont="1" applyAlignment="1">
      <alignment wrapText="1"/>
    </xf>
    <xf numFmtId="0" fontId="0" fillId="24" borderId="0" xfId="0" applyFont="1" applyFill="1" applyAlignment="1">
      <alignment wrapText="1"/>
    </xf>
    <xf numFmtId="0" fontId="0" fillId="24" borderId="0" xfId="0" applyFill="1" applyAlignment="1">
      <alignment wrapText="1"/>
    </xf>
    <xf numFmtId="0" fontId="25" fillId="3" borderId="10" xfId="0" applyFont="1" applyFill="1" applyBorder="1" applyAlignment="1">
      <alignment horizontal="center" vertical="center" wrapText="1"/>
    </xf>
    <xf numFmtId="0" fontId="0" fillId="24" borderId="0" xfId="0" applyFont="1" applyFill="1" applyAlignment="1">
      <alignment/>
    </xf>
    <xf numFmtId="0" fontId="0" fillId="24" borderId="0" xfId="0" applyFont="1" applyFill="1" applyAlignment="1">
      <alignment wrapText="1"/>
    </xf>
    <xf numFmtId="0" fontId="0" fillId="0" borderId="10" xfId="0" applyFont="1" applyFill="1" applyBorder="1" applyAlignment="1">
      <alignment horizontal="center" vertical="center" wrapText="1"/>
    </xf>
    <xf numFmtId="0" fontId="23" fillId="0" borderId="10" xfId="0" applyFont="1" applyBorder="1" applyAlignment="1">
      <alignment horizontal="center" wrapText="1"/>
    </xf>
    <xf numFmtId="0" fontId="22" fillId="0" borderId="15" xfId="0" applyFont="1" applyFill="1" applyBorder="1" applyAlignment="1">
      <alignment vertical="center" wrapText="1"/>
    </xf>
    <xf numFmtId="172" fontId="0" fillId="0" borderId="0" xfId="0" applyNumberFormat="1" applyAlignment="1">
      <alignment/>
    </xf>
    <xf numFmtId="172" fontId="25" fillId="0" borderId="10" xfId="0" applyNumberFormat="1" applyFont="1" applyFill="1" applyBorder="1" applyAlignment="1">
      <alignment horizontal="center" vertical="center" wrapText="1"/>
    </xf>
    <xf numFmtId="172" fontId="22" fillId="25" borderId="10" xfId="0" applyNumberFormat="1" applyFont="1" applyFill="1" applyBorder="1" applyAlignment="1">
      <alignment horizontal="center" vertical="center"/>
    </xf>
    <xf numFmtId="172" fontId="0" fillId="24" borderId="0" xfId="0" applyNumberFormat="1" applyFill="1" applyAlignment="1">
      <alignment/>
    </xf>
    <xf numFmtId="172" fontId="0" fillId="24" borderId="0" xfId="0" applyNumberFormat="1" applyFont="1" applyFill="1" applyAlignment="1">
      <alignment/>
    </xf>
    <xf numFmtId="172" fontId="0" fillId="24" borderId="0" xfId="0" applyNumberFormat="1" applyFont="1" applyFill="1" applyAlignment="1">
      <alignment/>
    </xf>
    <xf numFmtId="172" fontId="22" fillId="24" borderId="10" xfId="0" applyNumberFormat="1" applyFont="1" applyFill="1" applyBorder="1" applyAlignment="1">
      <alignment horizontal="center" vertical="center"/>
    </xf>
    <xf numFmtId="0" fontId="0" fillId="0" borderId="0" xfId="0" applyFill="1" applyAlignment="1">
      <alignment/>
    </xf>
    <xf numFmtId="0" fontId="0" fillId="0" borderId="10" xfId="0" applyFill="1" applyBorder="1" applyAlignment="1">
      <alignment/>
    </xf>
    <xf numFmtId="172" fontId="0" fillId="0" borderId="10" xfId="0" applyNumberFormat="1" applyFill="1" applyBorder="1" applyAlignment="1">
      <alignment/>
    </xf>
    <xf numFmtId="0" fontId="30"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3" fillId="24" borderId="0" xfId="0" applyFont="1" applyFill="1" applyBorder="1" applyAlignment="1">
      <alignment horizontal="center" vertical="center" wrapText="1"/>
    </xf>
    <xf numFmtId="1" fontId="23" fillId="24" borderId="0" xfId="0" applyNumberFormat="1" applyFont="1" applyFill="1" applyBorder="1" applyAlignment="1">
      <alignment horizontal="center" vertical="center" wrapText="1"/>
    </xf>
    <xf numFmtId="172" fontId="23" fillId="24" borderId="0" xfId="0" applyNumberFormat="1" applyFont="1" applyFill="1" applyBorder="1" applyAlignment="1">
      <alignment horizontal="center" vertical="center"/>
    </xf>
    <xf numFmtId="10" fontId="0" fillId="0" borderId="0" xfId="0" applyNumberFormat="1" applyAlignment="1">
      <alignment/>
    </xf>
    <xf numFmtId="10" fontId="23" fillId="24" borderId="10" xfId="0" applyNumberFormat="1" applyFont="1" applyFill="1" applyBorder="1" applyAlignment="1">
      <alignment horizontal="center" vertical="center"/>
    </xf>
    <xf numFmtId="10" fontId="25" fillId="0" borderId="10" xfId="0" applyNumberFormat="1" applyFont="1" applyFill="1" applyBorder="1" applyAlignment="1">
      <alignment horizontal="center" vertical="center" wrapText="1"/>
    </xf>
    <xf numFmtId="10" fontId="23" fillId="0" borderId="10" xfId="0" applyNumberFormat="1" applyFont="1" applyFill="1" applyBorder="1" applyAlignment="1">
      <alignment horizontal="center" vertical="center"/>
    </xf>
    <xf numFmtId="10" fontId="22" fillId="25" borderId="10" xfId="0" applyNumberFormat="1" applyFont="1" applyFill="1" applyBorder="1" applyAlignment="1">
      <alignment horizontal="center" vertical="center"/>
    </xf>
    <xf numFmtId="10" fontId="0" fillId="24" borderId="0" xfId="0" applyNumberFormat="1" applyFill="1" applyAlignment="1">
      <alignment/>
    </xf>
    <xf numFmtId="10" fontId="0" fillId="24" borderId="0" xfId="0" applyNumberFormat="1" applyFont="1" applyFill="1" applyAlignment="1">
      <alignment/>
    </xf>
    <xf numFmtId="10" fontId="0" fillId="24" borderId="0" xfId="0" applyNumberFormat="1" applyFont="1" applyFill="1" applyAlignment="1">
      <alignment/>
    </xf>
    <xf numFmtId="10" fontId="0" fillId="0" borderId="10" xfId="0" applyNumberFormat="1" applyFill="1" applyBorder="1" applyAlignment="1">
      <alignment/>
    </xf>
    <xf numFmtId="10" fontId="23" fillId="24" borderId="0" xfId="0" applyNumberFormat="1" applyFont="1" applyFill="1" applyBorder="1" applyAlignment="1">
      <alignment horizontal="center" vertical="center"/>
    </xf>
    <xf numFmtId="0" fontId="30" fillId="24" borderId="0" xfId="0" applyFont="1" applyFill="1" applyBorder="1" applyAlignment="1">
      <alignment vertical="center" wrapText="1"/>
    </xf>
    <xf numFmtId="0" fontId="23" fillId="24" borderId="0" xfId="0" applyFont="1" applyFill="1" applyBorder="1" applyAlignment="1">
      <alignment horizontal="center" vertical="center"/>
    </xf>
    <xf numFmtId="0" fontId="22" fillId="24" borderId="0" xfId="0" applyFont="1" applyFill="1" applyBorder="1" applyAlignment="1">
      <alignment horizontal="center" vertical="center"/>
    </xf>
    <xf numFmtId="0" fontId="33" fillId="0" borderId="10" xfId="0" applyFont="1" applyFill="1" applyBorder="1" applyAlignment="1">
      <alignment/>
    </xf>
    <xf numFmtId="0" fontId="33" fillId="0" borderId="11" xfId="0" applyFont="1" applyFill="1" applyBorder="1" applyAlignment="1">
      <alignment vertical="center" wrapText="1"/>
    </xf>
    <xf numFmtId="0" fontId="34" fillId="0" borderId="12"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3" fillId="0" borderId="18" xfId="0"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3" fillId="0" borderId="16" xfId="0" applyFont="1" applyBorder="1" applyAlignment="1">
      <alignment horizontal="left" vertical="center" wrapText="1"/>
    </xf>
    <xf numFmtId="0" fontId="23" fillId="0" borderId="19" xfId="0" applyFont="1" applyBorder="1" applyAlignment="1">
      <alignment horizontal="left" vertical="center" wrapText="1"/>
    </xf>
    <xf numFmtId="0" fontId="22" fillId="25" borderId="20" xfId="0" applyFont="1" applyFill="1" applyBorder="1" applyAlignment="1">
      <alignment horizontal="center" vertical="center"/>
    </xf>
    <xf numFmtId="172" fontId="23" fillId="0" borderId="20" xfId="0" applyNumberFormat="1" applyFont="1" applyFill="1" applyBorder="1" applyAlignment="1">
      <alignment horizontal="center" vertical="center"/>
    </xf>
    <xf numFmtId="10" fontId="23" fillId="0" borderId="20" xfId="0" applyNumberFormat="1" applyFont="1" applyFill="1" applyBorder="1" applyAlignment="1">
      <alignment horizontal="center" vertical="center"/>
    </xf>
    <xf numFmtId="0" fontId="23" fillId="0" borderId="20" xfId="0" applyFont="1" applyFill="1" applyBorder="1" applyAlignment="1">
      <alignment horizontal="center" vertical="center"/>
    </xf>
    <xf numFmtId="0" fontId="23" fillId="0" borderId="10" xfId="0" applyFont="1" applyBorder="1" applyAlignment="1">
      <alignment horizontal="left" vertical="center" wrapText="1"/>
    </xf>
    <xf numFmtId="10" fontId="0" fillId="0" borderId="10" xfId="0" applyNumberFormat="1" applyBorder="1" applyAlignment="1">
      <alignment/>
    </xf>
    <xf numFmtId="0" fontId="35" fillId="0" borderId="10" xfId="0" applyFont="1" applyBorder="1" applyAlignment="1">
      <alignment wrapText="1"/>
    </xf>
    <xf numFmtId="0" fontId="37" fillId="0" borderId="10" xfId="0" applyFont="1" applyBorder="1" applyAlignment="1">
      <alignment horizontal="left" vertical="center" wrapText="1"/>
    </xf>
    <xf numFmtId="0" fontId="23" fillId="0" borderId="16" xfId="0" applyNumberFormat="1" applyFont="1" applyBorder="1" applyAlignment="1">
      <alignment horizontal="right" vertical="center"/>
    </xf>
    <xf numFmtId="0" fontId="23" fillId="0" borderId="19" xfId="0" applyNumberFormat="1" applyFont="1" applyBorder="1" applyAlignment="1">
      <alignment horizontal="right" vertical="center"/>
    </xf>
    <xf numFmtId="0" fontId="0" fillId="0" borderId="0" xfId="0" applyAlignment="1">
      <alignment horizontal="center"/>
    </xf>
    <xf numFmtId="0" fontId="0" fillId="24" borderId="0" xfId="0" applyFill="1" applyAlignment="1">
      <alignment horizontal="center"/>
    </xf>
    <xf numFmtId="0" fontId="0" fillId="24" borderId="0" xfId="0" applyFont="1" applyFill="1" applyAlignment="1">
      <alignment horizontal="center"/>
    </xf>
    <xf numFmtId="0" fontId="0" fillId="24" borderId="0" xfId="0" applyFont="1" applyFill="1" applyAlignment="1">
      <alignment horizontal="center"/>
    </xf>
    <xf numFmtId="0" fontId="0" fillId="0" borderId="10" xfId="0" applyFill="1" applyBorder="1" applyAlignment="1">
      <alignment horizontal="center"/>
    </xf>
    <xf numFmtId="0" fontId="23" fillId="0" borderId="16" xfId="0" applyNumberFormat="1" applyFont="1" applyBorder="1" applyAlignment="1">
      <alignment horizontal="center" vertical="center"/>
    </xf>
    <xf numFmtId="0" fontId="23" fillId="0" borderId="19" xfId="0" applyNumberFormat="1" applyFont="1" applyBorder="1" applyAlignment="1">
      <alignment horizontal="center" vertical="center"/>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0" fontId="0" fillId="0" borderId="21" xfId="0" applyBorder="1" applyAlignment="1">
      <alignment horizontal="center"/>
    </xf>
    <xf numFmtId="0" fontId="23" fillId="0" borderId="17" xfId="0" applyFont="1" applyBorder="1" applyAlignment="1">
      <alignment horizontal="left" vertical="center" wrapText="1"/>
    </xf>
    <xf numFmtId="0" fontId="0" fillId="0" borderId="21" xfId="0" applyBorder="1" applyAlignment="1">
      <alignment/>
    </xf>
    <xf numFmtId="0" fontId="23" fillId="0" borderId="17" xfId="0" applyNumberFormat="1" applyFont="1" applyBorder="1" applyAlignment="1">
      <alignment horizontal="center" vertical="center"/>
    </xf>
    <xf numFmtId="0" fontId="23" fillId="0" borderId="10" xfId="0" applyNumberFormat="1" applyFont="1" applyBorder="1" applyAlignment="1">
      <alignment horizontal="center" vertical="center"/>
    </xf>
    <xf numFmtId="10" fontId="0" fillId="0" borderId="21" xfId="0" applyNumberFormat="1" applyBorder="1" applyAlignment="1">
      <alignment/>
    </xf>
    <xf numFmtId="0" fontId="38" fillId="0" borderId="20" xfId="0" applyFont="1" applyBorder="1" applyAlignment="1">
      <alignment wrapText="1"/>
    </xf>
    <xf numFmtId="172" fontId="0" fillId="0" borderId="10" xfId="0" applyNumberFormat="1" applyFill="1" applyBorder="1" applyAlignment="1">
      <alignment horizontal="center"/>
    </xf>
    <xf numFmtId="0" fontId="23" fillId="0" borderId="10" xfId="0" applyNumberFormat="1" applyFont="1" applyBorder="1" applyAlignment="1">
      <alignment horizontal="left" vertical="center" wrapText="1"/>
    </xf>
    <xf numFmtId="0" fontId="0" fillId="0" borderId="21" xfId="0" applyBorder="1" applyAlignment="1">
      <alignment wrapText="1"/>
    </xf>
    <xf numFmtId="0" fontId="0" fillId="0" borderId="22" xfId="0" applyBorder="1" applyAlignment="1">
      <alignment wrapText="1"/>
    </xf>
    <xf numFmtId="0" fontId="0" fillId="0" borderId="20" xfId="0" applyBorder="1" applyAlignment="1">
      <alignment wrapText="1"/>
    </xf>
    <xf numFmtId="0" fontId="39" fillId="0" borderId="10" xfId="0" applyFont="1" applyBorder="1" applyAlignment="1">
      <alignment horizontal="center"/>
    </xf>
    <xf numFmtId="0" fontId="40"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10" xfId="0" applyFont="1" applyBorder="1" applyAlignment="1">
      <alignment vertical="center" wrapText="1"/>
    </xf>
    <xf numFmtId="0" fontId="23" fillId="0" borderId="10" xfId="0" applyFont="1" applyBorder="1" applyAlignment="1">
      <alignment wrapText="1"/>
    </xf>
    <xf numFmtId="0" fontId="23" fillId="0" borderId="10" xfId="0" applyFont="1" applyFill="1" applyBorder="1" applyAlignment="1">
      <alignment wrapText="1"/>
    </xf>
    <xf numFmtId="0" fontId="22" fillId="0" borderId="23"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8" fillId="0" borderId="10" xfId="0" applyFont="1" applyBorder="1" applyAlignment="1">
      <alignment horizontal="left" vertical="center" wrapText="1"/>
    </xf>
    <xf numFmtId="0" fontId="21" fillId="0" borderId="10" xfId="0" applyFont="1" applyBorder="1" applyAlignment="1">
      <alignment vertical="center"/>
    </xf>
    <xf numFmtId="0" fontId="21" fillId="0" borderId="16" xfId="0" applyFont="1" applyBorder="1" applyAlignment="1">
      <alignmen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0" xfId="0" applyFont="1" applyBorder="1" applyAlignment="1">
      <alignment horizontal="left" wrapText="1"/>
    </xf>
    <xf numFmtId="0" fontId="21" fillId="0" borderId="10" xfId="0" applyFont="1" applyBorder="1" applyAlignment="1">
      <alignment horizontal="left" vertical="center"/>
    </xf>
    <xf numFmtId="0" fontId="28" fillId="0" borderId="23" xfId="0" applyFont="1" applyBorder="1" applyAlignment="1">
      <alignment horizontal="center" vertical="center" wrapText="1"/>
    </xf>
    <xf numFmtId="172" fontId="23" fillId="0" borderId="21" xfId="0" applyNumberFormat="1" applyFont="1" applyFill="1" applyBorder="1" applyAlignment="1">
      <alignment horizontal="center" vertical="center"/>
    </xf>
    <xf numFmtId="0" fontId="23" fillId="0" borderId="24"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3" fillId="0" borderId="10" xfId="0" applyNumberFormat="1" applyFont="1" applyBorder="1" applyAlignment="1">
      <alignment horizontal="right" vertical="center"/>
    </xf>
    <xf numFmtId="0" fontId="23" fillId="0" borderId="21" xfId="0" applyFont="1" applyFill="1" applyBorder="1" applyAlignment="1">
      <alignment horizontal="center" vertical="center"/>
    </xf>
    <xf numFmtId="10" fontId="23" fillId="0" borderId="21" xfId="0" applyNumberFormat="1" applyFont="1" applyFill="1" applyBorder="1" applyAlignment="1">
      <alignment horizontal="center" vertical="center"/>
    </xf>
    <xf numFmtId="0" fontId="23" fillId="24" borderId="20" xfId="0" applyFont="1" applyFill="1" applyBorder="1" applyAlignment="1">
      <alignment horizontal="center" vertical="center"/>
    </xf>
    <xf numFmtId="10" fontId="23" fillId="24" borderId="20" xfId="0" applyNumberFormat="1" applyFont="1" applyFill="1" applyBorder="1" applyAlignment="1">
      <alignment horizontal="center" vertical="center"/>
    </xf>
    <xf numFmtId="0" fontId="0" fillId="21" borderId="0" xfId="0" applyFill="1" applyAlignment="1">
      <alignment/>
    </xf>
    <xf numFmtId="0" fontId="0" fillId="21" borderId="0" xfId="0" applyFill="1" applyAlignment="1">
      <alignment wrapText="1"/>
    </xf>
    <xf numFmtId="0" fontId="0" fillId="21" borderId="0" xfId="0" applyFill="1" applyAlignment="1">
      <alignment horizontal="center"/>
    </xf>
    <xf numFmtId="0" fontId="23" fillId="21" borderId="10" xfId="0" applyFont="1" applyFill="1" applyBorder="1" applyAlignment="1">
      <alignment horizontal="center" vertical="center"/>
    </xf>
    <xf numFmtId="10" fontId="23" fillId="21" borderId="10" xfId="0" applyNumberFormat="1" applyFont="1" applyFill="1" applyBorder="1" applyAlignment="1">
      <alignment horizontal="center" vertical="center"/>
    </xf>
    <xf numFmtId="0" fontId="22" fillId="21" borderId="10" xfId="0" applyFont="1" applyFill="1" applyBorder="1" applyAlignment="1">
      <alignment horizontal="center" vertical="center"/>
    </xf>
    <xf numFmtId="172" fontId="23" fillId="21"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21" fillId="0" borderId="10" xfId="0" applyNumberFormat="1" applyFont="1" applyBorder="1" applyAlignment="1">
      <alignment vertical="center" wrapText="1"/>
    </xf>
    <xf numFmtId="0" fontId="0" fillId="0" borderId="16" xfId="0" applyNumberFormat="1" applyBorder="1" applyAlignment="1">
      <alignment horizontal="center" vertical="center" wrapText="1"/>
    </xf>
    <xf numFmtId="0" fontId="30" fillId="0" borderId="21" xfId="0" applyFont="1" applyFill="1" applyBorder="1" applyAlignment="1">
      <alignment vertical="center" wrapText="1"/>
    </xf>
    <xf numFmtId="0" fontId="30" fillId="0" borderId="22" xfId="0" applyFont="1" applyFill="1" applyBorder="1" applyAlignment="1">
      <alignment vertical="center" wrapText="1"/>
    </xf>
    <xf numFmtId="0" fontId="30" fillId="0" borderId="20" xfId="0" applyFont="1" applyFill="1" applyBorder="1" applyAlignment="1">
      <alignment vertical="center" wrapText="1"/>
    </xf>
    <xf numFmtId="0" fontId="22" fillId="0" borderId="21" xfId="0" applyFont="1" applyBorder="1" applyAlignment="1">
      <alignment horizontal="center" wrapText="1"/>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8" xfId="0" applyFont="1" applyFill="1" applyBorder="1" applyAlignment="1">
      <alignment vertical="center" wrapText="1"/>
    </xf>
    <xf numFmtId="0" fontId="30" fillId="0" borderId="25" xfId="0" applyFont="1" applyFill="1" applyBorder="1" applyAlignment="1">
      <alignment vertical="center" wrapText="1"/>
    </xf>
    <xf numFmtId="0" fontId="30" fillId="0" borderId="11" xfId="0" applyFont="1" applyFill="1" applyBorder="1" applyAlignment="1">
      <alignment vertical="center" wrapText="1"/>
    </xf>
    <xf numFmtId="0" fontId="30" fillId="0" borderId="12" xfId="0" applyFont="1" applyFill="1" applyBorder="1" applyAlignment="1">
      <alignment vertical="center" wrapText="1"/>
    </xf>
    <xf numFmtId="0" fontId="30" fillId="0" borderId="13" xfId="0" applyFont="1" applyFill="1" applyBorder="1" applyAlignment="1">
      <alignment vertical="center" wrapText="1"/>
    </xf>
    <xf numFmtId="0" fontId="30" fillId="0" borderId="14" xfId="0" applyFont="1" applyFill="1" applyBorder="1" applyAlignment="1">
      <alignment vertical="center" wrapText="1"/>
    </xf>
    <xf numFmtId="0" fontId="30" fillId="0" borderId="18"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L432"/>
  <sheetViews>
    <sheetView tabSelected="1" workbookViewId="0" topLeftCell="B417">
      <selection activeCell="D397" sqref="D397"/>
    </sheetView>
  </sheetViews>
  <sheetFormatPr defaultColWidth="9.00390625" defaultRowHeight="12.75"/>
  <cols>
    <col min="1" max="1" width="9.125" style="69" customWidth="1"/>
    <col min="2" max="2" width="9.625" style="0" customWidth="1"/>
    <col min="3" max="3" width="60.875" style="49" customWidth="1"/>
    <col min="4" max="4" width="25.75390625" style="0" customWidth="1"/>
    <col min="5" max="5" width="24.625" style="0" customWidth="1"/>
    <col min="6" max="6" width="10.25390625" style="0" customWidth="1"/>
    <col min="7" max="7" width="10.00390625" style="109" customWidth="1"/>
    <col min="8" max="8" width="12.375" style="62" customWidth="1"/>
    <col min="9" max="9" width="14.375" style="62" customWidth="1"/>
    <col min="10" max="10" width="10.00390625" style="77" customWidth="1"/>
    <col min="11" max="11" width="9.625" style="62" customWidth="1"/>
    <col min="12" max="12" width="15.00390625" style="62" customWidth="1"/>
    <col min="13" max="13" width="12.875" style="62" customWidth="1"/>
  </cols>
  <sheetData>
    <row r="2" ht="12.75">
      <c r="C2" s="52" t="s">
        <v>364</v>
      </c>
    </row>
    <row r="4" spans="3:4" ht="24">
      <c r="C4" s="131" t="s">
        <v>120</v>
      </c>
      <c r="D4" s="132"/>
    </row>
    <row r="5" ht="12.75">
      <c r="C5" s="53"/>
    </row>
    <row r="6" spans="2:13" ht="12.75">
      <c r="B6" s="46"/>
      <c r="C6" s="55"/>
      <c r="D6" s="46"/>
      <c r="E6" s="46"/>
      <c r="F6" s="46"/>
      <c r="G6" s="110"/>
      <c r="H6" s="65"/>
      <c r="I6" s="65"/>
      <c r="J6" s="82"/>
      <c r="K6" s="65"/>
      <c r="L6" s="65"/>
      <c r="M6" s="65"/>
    </row>
    <row r="7" spans="2:13" ht="85.5" customHeight="1">
      <c r="B7" s="56" t="s">
        <v>346</v>
      </c>
      <c r="C7" s="10" t="s">
        <v>212</v>
      </c>
      <c r="D7" s="10" t="s">
        <v>213</v>
      </c>
      <c r="E7" s="10" t="s">
        <v>214</v>
      </c>
      <c r="F7" s="10" t="s">
        <v>215</v>
      </c>
      <c r="G7" s="11" t="s">
        <v>279</v>
      </c>
      <c r="H7" s="63" t="s">
        <v>217</v>
      </c>
      <c r="I7" s="63" t="s">
        <v>224</v>
      </c>
      <c r="J7" s="79" t="s">
        <v>147</v>
      </c>
      <c r="K7" s="63" t="s">
        <v>225</v>
      </c>
      <c r="L7" s="63" t="s">
        <v>226</v>
      </c>
      <c r="M7" s="63" t="s">
        <v>227</v>
      </c>
    </row>
    <row r="8" spans="2:13" s="5" customFormat="1" ht="24.75" customHeight="1">
      <c r="B8" s="2" t="s">
        <v>135</v>
      </c>
      <c r="C8" s="133" t="s">
        <v>115</v>
      </c>
      <c r="D8" s="1"/>
      <c r="E8" s="1"/>
      <c r="F8" s="42" t="s">
        <v>220</v>
      </c>
      <c r="G8" s="44">
        <v>1800</v>
      </c>
      <c r="H8" s="14">
        <v>0</v>
      </c>
      <c r="I8" s="14">
        <f>ROUND(G8*H8,2)</f>
        <v>0</v>
      </c>
      <c r="J8" s="80"/>
      <c r="K8" s="14">
        <f>ROUND(I8*J8,2)</f>
        <v>0</v>
      </c>
      <c r="L8" s="14">
        <f>(M8/G8)</f>
        <v>0</v>
      </c>
      <c r="M8" s="14">
        <f>ROUND(I8+K8,2)</f>
        <v>0</v>
      </c>
    </row>
    <row r="9" spans="2:13" s="5" customFormat="1" ht="55.5" customHeight="1">
      <c r="B9" s="2" t="s">
        <v>136</v>
      </c>
      <c r="C9" s="39" t="s">
        <v>103</v>
      </c>
      <c r="D9" s="1"/>
      <c r="E9" s="1"/>
      <c r="F9" s="42" t="s">
        <v>220</v>
      </c>
      <c r="G9" s="44">
        <v>120</v>
      </c>
      <c r="H9" s="14">
        <v>0</v>
      </c>
      <c r="I9" s="14">
        <f>ROUND(G9*H9,2)</f>
        <v>0</v>
      </c>
      <c r="J9" s="80"/>
      <c r="K9" s="14">
        <f>ROUND(I9*J9,2)</f>
        <v>0</v>
      </c>
      <c r="L9" s="14">
        <f>(M9/G9)</f>
        <v>0</v>
      </c>
      <c r="M9" s="14">
        <f>ROUND(I9+K9,2)</f>
        <v>0</v>
      </c>
    </row>
    <row r="10" spans="2:13" s="5" customFormat="1" ht="15" customHeight="1">
      <c r="B10" s="2"/>
      <c r="C10" s="18"/>
      <c r="D10" s="1"/>
      <c r="E10" s="1"/>
      <c r="F10" s="2"/>
      <c r="G10" s="3"/>
      <c r="H10" s="64" t="s">
        <v>218</v>
      </c>
      <c r="I10" s="14">
        <f>SUM(I8:I9)</f>
        <v>0</v>
      </c>
      <c r="J10" s="80"/>
      <c r="K10" s="14"/>
      <c r="L10" s="14"/>
      <c r="M10" s="14"/>
    </row>
    <row r="11" spans="2:13" s="5" customFormat="1" ht="15" customHeight="1">
      <c r="B11" s="2"/>
      <c r="C11" s="18"/>
      <c r="D11" s="1"/>
      <c r="E11" s="1"/>
      <c r="F11" s="2"/>
      <c r="G11" s="3"/>
      <c r="H11" s="14"/>
      <c r="I11" s="64" t="s">
        <v>229</v>
      </c>
      <c r="J11" s="81"/>
      <c r="K11" s="14">
        <f>SUM(K8:K10)</f>
        <v>0</v>
      </c>
      <c r="L11" s="14"/>
      <c r="M11" s="14"/>
    </row>
    <row r="12" spans="2:13" s="5" customFormat="1" ht="15" customHeight="1">
      <c r="B12" s="2"/>
      <c r="C12" s="18"/>
      <c r="D12" s="1"/>
      <c r="E12" s="1"/>
      <c r="F12" s="2"/>
      <c r="G12" s="3"/>
      <c r="H12" s="14"/>
      <c r="I12" s="14"/>
      <c r="J12" s="80"/>
      <c r="K12" s="14"/>
      <c r="L12" s="64" t="s">
        <v>228</v>
      </c>
      <c r="M12" s="14">
        <f>SUM(M8:M11)</f>
        <v>0</v>
      </c>
    </row>
    <row r="13" spans="2:13" ht="12.75">
      <c r="B13" s="46"/>
      <c r="C13" s="55"/>
      <c r="D13" s="46"/>
      <c r="E13" s="46"/>
      <c r="F13" s="46"/>
      <c r="G13" s="110"/>
      <c r="H13" s="65"/>
      <c r="I13" s="65"/>
      <c r="J13" s="82"/>
      <c r="K13" s="65"/>
      <c r="L13" s="65"/>
      <c r="M13" s="65"/>
    </row>
    <row r="14" spans="2:13" ht="110.25" customHeight="1">
      <c r="B14" s="56" t="s">
        <v>347</v>
      </c>
      <c r="C14" s="10" t="s">
        <v>212</v>
      </c>
      <c r="D14" s="10" t="s">
        <v>213</v>
      </c>
      <c r="E14" s="10" t="s">
        <v>331</v>
      </c>
      <c r="F14" s="10" t="s">
        <v>215</v>
      </c>
      <c r="G14" s="11" t="s">
        <v>279</v>
      </c>
      <c r="H14" s="63" t="s">
        <v>217</v>
      </c>
      <c r="I14" s="63" t="s">
        <v>224</v>
      </c>
      <c r="J14" s="79" t="s">
        <v>147</v>
      </c>
      <c r="K14" s="63" t="s">
        <v>225</v>
      </c>
      <c r="L14" s="63" t="s">
        <v>226</v>
      </c>
      <c r="M14" s="63" t="s">
        <v>227</v>
      </c>
    </row>
    <row r="15" spans="2:13" s="5" customFormat="1" ht="24.75" customHeight="1">
      <c r="B15" s="2" t="s">
        <v>135</v>
      </c>
      <c r="C15" s="133" t="s">
        <v>116</v>
      </c>
      <c r="D15" s="1"/>
      <c r="E15" s="1"/>
      <c r="F15" s="42" t="s">
        <v>117</v>
      </c>
      <c r="G15" s="44">
        <v>1086</v>
      </c>
      <c r="H15" s="14">
        <v>0</v>
      </c>
      <c r="I15" s="14">
        <f>ROUND(G15*H15,2)</f>
        <v>0</v>
      </c>
      <c r="J15" s="80"/>
      <c r="K15" s="14">
        <f>ROUND(I15*J15,2)</f>
        <v>0</v>
      </c>
      <c r="L15" s="14">
        <f>(M15/G15)</f>
        <v>0</v>
      </c>
      <c r="M15" s="14">
        <f>ROUND(I15+K15,2)</f>
        <v>0</v>
      </c>
    </row>
    <row r="16" spans="2:13" s="5" customFormat="1" ht="15" customHeight="1">
      <c r="B16" s="2"/>
      <c r="C16" s="18"/>
      <c r="D16" s="1"/>
      <c r="E16" s="1"/>
      <c r="F16" s="2"/>
      <c r="G16" s="3"/>
      <c r="H16" s="64" t="s">
        <v>218</v>
      </c>
      <c r="I16" s="14">
        <f>SUM(I15)</f>
        <v>0</v>
      </c>
      <c r="J16" s="80"/>
      <c r="K16" s="14"/>
      <c r="L16" s="14"/>
      <c r="M16" s="14"/>
    </row>
    <row r="17" spans="2:13" s="5" customFormat="1" ht="15" customHeight="1">
      <c r="B17" s="2"/>
      <c r="C17" s="18"/>
      <c r="D17" s="1"/>
      <c r="E17" s="1"/>
      <c r="F17" s="2"/>
      <c r="G17" s="3"/>
      <c r="H17" s="14"/>
      <c r="I17" s="64" t="s">
        <v>229</v>
      </c>
      <c r="J17" s="81"/>
      <c r="K17" s="14">
        <f>SUM(K15:K16)</f>
        <v>0</v>
      </c>
      <c r="L17" s="14"/>
      <c r="M17" s="14"/>
    </row>
    <row r="18" spans="2:13" s="5" customFormat="1" ht="15" customHeight="1">
      <c r="B18" s="2"/>
      <c r="C18" s="18"/>
      <c r="D18" s="1"/>
      <c r="E18" s="1"/>
      <c r="F18" s="2"/>
      <c r="G18" s="3"/>
      <c r="H18" s="14"/>
      <c r="I18" s="14"/>
      <c r="J18" s="80"/>
      <c r="K18" s="14"/>
      <c r="L18" s="64" t="s">
        <v>228</v>
      </c>
      <c r="M18" s="14">
        <f>SUM(M15:M17)</f>
        <v>0</v>
      </c>
    </row>
    <row r="19" spans="2:13" ht="12.75">
      <c r="B19" s="46"/>
      <c r="C19" s="55"/>
      <c r="D19" s="46"/>
      <c r="E19" s="46"/>
      <c r="F19" s="46"/>
      <c r="G19" s="110"/>
      <c r="H19" s="65"/>
      <c r="I19" s="65"/>
      <c r="J19" s="82"/>
      <c r="K19" s="65"/>
      <c r="L19" s="65"/>
      <c r="M19" s="65"/>
    </row>
    <row r="20" spans="2:13" ht="76.5">
      <c r="B20" s="56" t="s">
        <v>54</v>
      </c>
      <c r="C20" s="10" t="s">
        <v>212</v>
      </c>
      <c r="D20" s="10" t="s">
        <v>213</v>
      </c>
      <c r="E20" s="10" t="s">
        <v>214</v>
      </c>
      <c r="F20" s="10" t="s">
        <v>215</v>
      </c>
      <c r="G20" s="11" t="s">
        <v>279</v>
      </c>
      <c r="H20" s="63" t="s">
        <v>217</v>
      </c>
      <c r="I20" s="63" t="s">
        <v>224</v>
      </c>
      <c r="J20" s="79" t="s">
        <v>147</v>
      </c>
      <c r="K20" s="63" t="s">
        <v>225</v>
      </c>
      <c r="L20" s="63" t="s">
        <v>226</v>
      </c>
      <c r="M20" s="63" t="s">
        <v>227</v>
      </c>
    </row>
    <row r="21" spans="2:13" s="5" customFormat="1" ht="42" customHeight="1">
      <c r="B21" s="2" t="s">
        <v>135</v>
      </c>
      <c r="C21" s="133" t="s">
        <v>118</v>
      </c>
      <c r="D21" s="1"/>
      <c r="E21" s="1"/>
      <c r="F21" s="42" t="s">
        <v>222</v>
      </c>
      <c r="G21" s="44">
        <v>83</v>
      </c>
      <c r="H21" s="14">
        <v>0</v>
      </c>
      <c r="I21" s="14">
        <f>ROUND(G21*H21,2)</f>
        <v>0</v>
      </c>
      <c r="J21" s="80"/>
      <c r="K21" s="14">
        <f>ROUND(I21*J21,2)</f>
        <v>0</v>
      </c>
      <c r="L21" s="14">
        <f>(M21/G21)</f>
        <v>0</v>
      </c>
      <c r="M21" s="14">
        <f>ROUND(I21+K21,2)</f>
        <v>0</v>
      </c>
    </row>
    <row r="22" spans="2:13" s="5" customFormat="1" ht="15" customHeight="1">
      <c r="B22" s="2"/>
      <c r="C22" s="18"/>
      <c r="D22" s="1"/>
      <c r="E22" s="1"/>
      <c r="F22" s="2"/>
      <c r="G22" s="3"/>
      <c r="H22" s="64" t="s">
        <v>218</v>
      </c>
      <c r="I22" s="14">
        <f>SUM(I21)</f>
        <v>0</v>
      </c>
      <c r="J22" s="80"/>
      <c r="K22" s="14"/>
      <c r="L22" s="14"/>
      <c r="M22" s="14"/>
    </row>
    <row r="23" spans="2:13" s="5" customFormat="1" ht="15" customHeight="1">
      <c r="B23" s="2"/>
      <c r="C23" s="18"/>
      <c r="D23" s="1"/>
      <c r="E23" s="1"/>
      <c r="F23" s="2"/>
      <c r="G23" s="3"/>
      <c r="H23" s="14"/>
      <c r="I23" s="64" t="s">
        <v>229</v>
      </c>
      <c r="J23" s="81"/>
      <c r="K23" s="14">
        <f>SUM(K21:K22)</f>
        <v>0</v>
      </c>
      <c r="L23" s="14"/>
      <c r="M23" s="14"/>
    </row>
    <row r="24" spans="2:13" s="5" customFormat="1" ht="15" customHeight="1">
      <c r="B24" s="2"/>
      <c r="C24" s="18"/>
      <c r="D24" s="1"/>
      <c r="E24" s="1"/>
      <c r="F24" s="2"/>
      <c r="G24" s="3"/>
      <c r="H24" s="14"/>
      <c r="I24" s="14"/>
      <c r="J24" s="80"/>
      <c r="K24" s="14"/>
      <c r="L24" s="64" t="s">
        <v>228</v>
      </c>
      <c r="M24" s="14">
        <f>SUM(M21:M23)</f>
        <v>0</v>
      </c>
    </row>
    <row r="25" spans="2:13" ht="12.75">
      <c r="B25" s="46"/>
      <c r="C25" s="55"/>
      <c r="D25" s="46"/>
      <c r="E25" s="46"/>
      <c r="F25" s="46"/>
      <c r="G25" s="110"/>
      <c r="H25" s="65"/>
      <c r="I25" s="65"/>
      <c r="J25" s="82"/>
      <c r="K25" s="65"/>
      <c r="L25" s="65"/>
      <c r="M25" s="65"/>
    </row>
    <row r="26" spans="2:13" ht="109.5" customHeight="1">
      <c r="B26" s="56" t="s">
        <v>55</v>
      </c>
      <c r="C26" s="10" t="s">
        <v>212</v>
      </c>
      <c r="D26" s="10" t="s">
        <v>213</v>
      </c>
      <c r="E26" s="10" t="s">
        <v>214</v>
      </c>
      <c r="F26" s="10" t="s">
        <v>215</v>
      </c>
      <c r="G26" s="11" t="s">
        <v>279</v>
      </c>
      <c r="H26" s="63" t="s">
        <v>217</v>
      </c>
      <c r="I26" s="63" t="s">
        <v>224</v>
      </c>
      <c r="J26" s="79" t="s">
        <v>147</v>
      </c>
      <c r="K26" s="63" t="s">
        <v>225</v>
      </c>
      <c r="L26" s="63" t="s">
        <v>226</v>
      </c>
      <c r="M26" s="63" t="s">
        <v>227</v>
      </c>
    </row>
    <row r="27" spans="2:13" s="5" customFormat="1" ht="42" customHeight="1">
      <c r="B27" s="2" t="s">
        <v>135</v>
      </c>
      <c r="C27" s="133" t="s">
        <v>119</v>
      </c>
      <c r="D27" s="1"/>
      <c r="E27" s="1"/>
      <c r="F27" s="42" t="s">
        <v>220</v>
      </c>
      <c r="G27" s="44">
        <v>4620</v>
      </c>
      <c r="H27" s="14">
        <v>0</v>
      </c>
      <c r="I27" s="14">
        <f>ROUND(G27*H27,2)</f>
        <v>0</v>
      </c>
      <c r="J27" s="80"/>
      <c r="K27" s="14">
        <f>ROUND(I27*J27,2)</f>
        <v>0</v>
      </c>
      <c r="L27" s="14">
        <f>(M27/G27)</f>
        <v>0</v>
      </c>
      <c r="M27" s="14">
        <f>ROUND(I27+K27,2)</f>
        <v>0</v>
      </c>
    </row>
    <row r="28" spans="2:13" s="5" customFormat="1" ht="42" customHeight="1">
      <c r="B28" s="2" t="s">
        <v>136</v>
      </c>
      <c r="C28" s="133" t="s">
        <v>121</v>
      </c>
      <c r="D28" s="1"/>
      <c r="E28" s="1"/>
      <c r="F28" s="42" t="s">
        <v>220</v>
      </c>
      <c r="G28" s="44">
        <v>6600</v>
      </c>
      <c r="H28" s="14">
        <v>0</v>
      </c>
      <c r="I28" s="14">
        <f>ROUND(G28*H28,2)</f>
        <v>0</v>
      </c>
      <c r="J28" s="80"/>
      <c r="K28" s="14">
        <f>ROUND(I28*J28,2)</f>
        <v>0</v>
      </c>
      <c r="L28" s="14">
        <f>(M28/G28)</f>
        <v>0</v>
      </c>
      <c r="M28" s="14">
        <f>ROUND(I28+K28,2)</f>
        <v>0</v>
      </c>
    </row>
    <row r="29" spans="2:13" s="5" customFormat="1" ht="15" customHeight="1">
      <c r="B29" s="2"/>
      <c r="C29" s="18"/>
      <c r="D29" s="1"/>
      <c r="E29" s="1"/>
      <c r="F29" s="2"/>
      <c r="G29" s="3"/>
      <c r="H29" s="64" t="s">
        <v>218</v>
      </c>
      <c r="I29" s="14">
        <f>SUM(I27:I28)</f>
        <v>0</v>
      </c>
      <c r="J29" s="80"/>
      <c r="K29" s="14"/>
      <c r="L29" s="14"/>
      <c r="M29" s="14"/>
    </row>
    <row r="30" spans="2:13" s="5" customFormat="1" ht="15" customHeight="1">
      <c r="B30" s="2"/>
      <c r="C30" s="18"/>
      <c r="D30" s="1"/>
      <c r="E30" s="1"/>
      <c r="F30" s="2"/>
      <c r="G30" s="3"/>
      <c r="H30" s="14"/>
      <c r="I30" s="64" t="s">
        <v>229</v>
      </c>
      <c r="J30" s="81"/>
      <c r="K30" s="14">
        <f>SUM(K27:K29)</f>
        <v>0</v>
      </c>
      <c r="L30" s="14"/>
      <c r="M30" s="14"/>
    </row>
    <row r="31" spans="2:13" s="5" customFormat="1" ht="15" customHeight="1">
      <c r="B31" s="2"/>
      <c r="C31" s="18"/>
      <c r="D31" s="1"/>
      <c r="E31" s="1"/>
      <c r="F31" s="2"/>
      <c r="G31" s="3"/>
      <c r="H31" s="14"/>
      <c r="I31" s="14"/>
      <c r="J31" s="80"/>
      <c r="K31" s="14"/>
      <c r="L31" s="64" t="s">
        <v>228</v>
      </c>
      <c r="M31" s="14">
        <f>SUM(M27:M30)</f>
        <v>0</v>
      </c>
    </row>
    <row r="32" spans="2:13" ht="12.75">
      <c r="B32" s="46"/>
      <c r="C32" s="55"/>
      <c r="D32" s="46"/>
      <c r="E32" s="46"/>
      <c r="F32" s="46"/>
      <c r="G32" s="110"/>
      <c r="H32" s="65"/>
      <c r="I32" s="65"/>
      <c r="J32" s="82"/>
      <c r="K32" s="65"/>
      <c r="L32" s="65"/>
      <c r="M32" s="65"/>
    </row>
    <row r="33" spans="2:13" ht="102.75" customHeight="1">
      <c r="B33" s="56" t="s">
        <v>56</v>
      </c>
      <c r="C33" s="10" t="s">
        <v>212</v>
      </c>
      <c r="D33" s="10" t="s">
        <v>213</v>
      </c>
      <c r="E33" s="10" t="s">
        <v>214</v>
      </c>
      <c r="F33" s="10" t="s">
        <v>215</v>
      </c>
      <c r="G33" s="11" t="s">
        <v>279</v>
      </c>
      <c r="H33" s="63" t="s">
        <v>217</v>
      </c>
      <c r="I33" s="63" t="s">
        <v>224</v>
      </c>
      <c r="J33" s="79" t="s">
        <v>147</v>
      </c>
      <c r="K33" s="63" t="s">
        <v>225</v>
      </c>
      <c r="L33" s="63" t="s">
        <v>226</v>
      </c>
      <c r="M33" s="63" t="s">
        <v>227</v>
      </c>
    </row>
    <row r="34" spans="2:13" s="5" customFormat="1" ht="42" customHeight="1">
      <c r="B34" s="2" t="s">
        <v>135</v>
      </c>
      <c r="C34" s="133" t="s">
        <v>122</v>
      </c>
      <c r="D34" s="1"/>
      <c r="E34" s="1"/>
      <c r="F34" s="42" t="s">
        <v>220</v>
      </c>
      <c r="G34" s="44">
        <v>1200</v>
      </c>
      <c r="H34" s="14">
        <v>0</v>
      </c>
      <c r="I34" s="14">
        <f>ROUND(G34*H34,2)</f>
        <v>0</v>
      </c>
      <c r="J34" s="80"/>
      <c r="K34" s="14">
        <f>ROUND(I34*J34,2)</f>
        <v>0</v>
      </c>
      <c r="L34" s="14">
        <f>(M34/G34)</f>
        <v>0</v>
      </c>
      <c r="M34" s="14">
        <f>ROUND(I34+K34,2)</f>
        <v>0</v>
      </c>
    </row>
    <row r="35" spans="2:13" s="5" customFormat="1" ht="15" customHeight="1">
      <c r="B35" s="2"/>
      <c r="C35" s="18"/>
      <c r="D35" s="1"/>
      <c r="E35" s="1"/>
      <c r="F35" s="2"/>
      <c r="G35" s="3"/>
      <c r="H35" s="64" t="s">
        <v>218</v>
      </c>
      <c r="I35" s="14">
        <f>SUM(I34)</f>
        <v>0</v>
      </c>
      <c r="J35" s="80"/>
      <c r="K35" s="14"/>
      <c r="L35" s="14"/>
      <c r="M35" s="14"/>
    </row>
    <row r="36" spans="2:13" s="5" customFormat="1" ht="15" customHeight="1">
      <c r="B36" s="2"/>
      <c r="C36" s="18"/>
      <c r="D36" s="1"/>
      <c r="E36" s="1"/>
      <c r="F36" s="2"/>
      <c r="G36" s="3"/>
      <c r="H36" s="14"/>
      <c r="I36" s="64" t="s">
        <v>229</v>
      </c>
      <c r="J36" s="81"/>
      <c r="K36" s="14">
        <f>SUM(K34:K35)</f>
        <v>0</v>
      </c>
      <c r="L36" s="14"/>
      <c r="M36" s="14"/>
    </row>
    <row r="37" spans="2:13" s="5" customFormat="1" ht="15" customHeight="1">
      <c r="B37" s="2"/>
      <c r="C37" s="18"/>
      <c r="D37" s="1"/>
      <c r="E37" s="1"/>
      <c r="F37" s="2"/>
      <c r="G37" s="3"/>
      <c r="H37" s="14"/>
      <c r="I37" s="14"/>
      <c r="J37" s="80"/>
      <c r="K37" s="14"/>
      <c r="L37" s="64" t="s">
        <v>228</v>
      </c>
      <c r="M37" s="14">
        <f>SUM(M34:M36)</f>
        <v>0</v>
      </c>
    </row>
    <row r="38" spans="2:13" ht="12.75">
      <c r="B38" s="57"/>
      <c r="C38" s="58"/>
      <c r="D38" s="57"/>
      <c r="E38" s="57"/>
      <c r="F38" s="57"/>
      <c r="G38" s="111"/>
      <c r="H38" s="66"/>
      <c r="I38" s="66"/>
      <c r="J38" s="83"/>
      <c r="K38" s="66"/>
      <c r="L38" s="66"/>
      <c r="M38" s="66"/>
    </row>
    <row r="39" spans="2:13" ht="89.25">
      <c r="B39" s="56" t="s">
        <v>57</v>
      </c>
      <c r="C39" s="10" t="s">
        <v>212</v>
      </c>
      <c r="D39" s="10" t="s">
        <v>213</v>
      </c>
      <c r="E39" s="10" t="s">
        <v>331</v>
      </c>
      <c r="F39" s="10" t="s">
        <v>215</v>
      </c>
      <c r="G39" s="11" t="s">
        <v>279</v>
      </c>
      <c r="H39" s="63" t="s">
        <v>217</v>
      </c>
      <c r="I39" s="63" t="s">
        <v>224</v>
      </c>
      <c r="J39" s="79" t="s">
        <v>147</v>
      </c>
      <c r="K39" s="63" t="s">
        <v>225</v>
      </c>
      <c r="L39" s="63" t="s">
        <v>226</v>
      </c>
      <c r="M39" s="63" t="s">
        <v>227</v>
      </c>
    </row>
    <row r="40" spans="2:13" ht="25.5">
      <c r="B40" s="12"/>
      <c r="C40" s="10" t="s">
        <v>123</v>
      </c>
      <c r="D40" s="10"/>
      <c r="E40" s="10"/>
      <c r="F40" s="5"/>
      <c r="G40" s="11"/>
      <c r="H40" s="63"/>
      <c r="I40" s="63"/>
      <c r="J40" s="79"/>
      <c r="K40" s="63"/>
      <c r="L40" s="63"/>
      <c r="M40" s="63"/>
    </row>
    <row r="41" spans="2:13" ht="25.5">
      <c r="B41" s="59" t="s">
        <v>135</v>
      </c>
      <c r="C41" s="134" t="s">
        <v>171</v>
      </c>
      <c r="D41" s="10"/>
      <c r="E41" s="10"/>
      <c r="F41" s="60" t="s">
        <v>183</v>
      </c>
      <c r="G41" s="60">
        <v>11</v>
      </c>
      <c r="H41" s="14">
        <v>0</v>
      </c>
      <c r="I41" s="14">
        <f aca="true" t="shared" si="0" ref="I41:I54">ROUND(G41*H41,2)</f>
        <v>0</v>
      </c>
      <c r="J41" s="80"/>
      <c r="K41" s="14">
        <f aca="true" t="shared" si="1" ref="K41:K54">ROUND(I41*J41,2)</f>
        <v>0</v>
      </c>
      <c r="L41" s="14">
        <f aca="true" t="shared" si="2" ref="L41:L54">(M41/G41)</f>
        <v>0</v>
      </c>
      <c r="M41" s="14">
        <f aca="true" t="shared" si="3" ref="M41:M54">ROUND(I41+K41,2)</f>
        <v>0</v>
      </c>
    </row>
    <row r="42" spans="2:13" ht="25.5">
      <c r="B42" s="59" t="s">
        <v>136</v>
      </c>
      <c r="C42" s="134" t="s">
        <v>172</v>
      </c>
      <c r="D42" s="10"/>
      <c r="E42" s="10"/>
      <c r="F42" s="60" t="s">
        <v>183</v>
      </c>
      <c r="G42" s="60">
        <v>10</v>
      </c>
      <c r="H42" s="14">
        <v>0</v>
      </c>
      <c r="I42" s="14">
        <f t="shared" si="0"/>
        <v>0</v>
      </c>
      <c r="J42" s="80"/>
      <c r="K42" s="14">
        <f t="shared" si="1"/>
        <v>0</v>
      </c>
      <c r="L42" s="14">
        <f t="shared" si="2"/>
        <v>0</v>
      </c>
      <c r="M42" s="14">
        <f t="shared" si="3"/>
        <v>0</v>
      </c>
    </row>
    <row r="43" spans="2:13" ht="25.5">
      <c r="B43" s="59" t="s">
        <v>230</v>
      </c>
      <c r="C43" s="134" t="s">
        <v>173</v>
      </c>
      <c r="D43" s="10"/>
      <c r="E43" s="10"/>
      <c r="F43" s="60" t="s">
        <v>183</v>
      </c>
      <c r="G43" s="60">
        <v>8</v>
      </c>
      <c r="H43" s="14">
        <v>0</v>
      </c>
      <c r="I43" s="14">
        <f t="shared" si="0"/>
        <v>0</v>
      </c>
      <c r="J43" s="80"/>
      <c r="K43" s="14">
        <f t="shared" si="1"/>
        <v>0</v>
      </c>
      <c r="L43" s="14">
        <f t="shared" si="2"/>
        <v>0</v>
      </c>
      <c r="M43" s="14">
        <f t="shared" si="3"/>
        <v>0</v>
      </c>
    </row>
    <row r="44" spans="2:13" ht="12.75">
      <c r="B44" s="59" t="s">
        <v>231</v>
      </c>
      <c r="C44" s="134" t="s">
        <v>174</v>
      </c>
      <c r="D44" s="10"/>
      <c r="E44" s="10"/>
      <c r="F44" s="60" t="s">
        <v>220</v>
      </c>
      <c r="G44" s="60">
        <v>20</v>
      </c>
      <c r="H44" s="14">
        <v>0</v>
      </c>
      <c r="I44" s="14">
        <f t="shared" si="0"/>
        <v>0</v>
      </c>
      <c r="J44" s="80"/>
      <c r="K44" s="14">
        <f t="shared" si="1"/>
        <v>0</v>
      </c>
      <c r="L44" s="14">
        <f t="shared" si="2"/>
        <v>0</v>
      </c>
      <c r="M44" s="14">
        <f t="shared" si="3"/>
        <v>0</v>
      </c>
    </row>
    <row r="45" spans="2:13" ht="12.75">
      <c r="B45" s="59" t="s">
        <v>219</v>
      </c>
      <c r="C45" s="134" t="s">
        <v>175</v>
      </c>
      <c r="D45" s="10"/>
      <c r="E45" s="10"/>
      <c r="F45" s="60" t="s">
        <v>133</v>
      </c>
      <c r="G45" s="60">
        <v>9</v>
      </c>
      <c r="H45" s="14">
        <v>0</v>
      </c>
      <c r="I45" s="14">
        <f t="shared" si="0"/>
        <v>0</v>
      </c>
      <c r="J45" s="80"/>
      <c r="K45" s="14">
        <f t="shared" si="1"/>
        <v>0</v>
      </c>
      <c r="L45" s="14">
        <f t="shared" si="2"/>
        <v>0</v>
      </c>
      <c r="M45" s="14">
        <f t="shared" si="3"/>
        <v>0</v>
      </c>
    </row>
    <row r="46" spans="2:13" ht="12.75">
      <c r="B46" s="59" t="s">
        <v>280</v>
      </c>
      <c r="C46" s="134" t="s">
        <v>176</v>
      </c>
      <c r="D46" s="10"/>
      <c r="E46" s="10"/>
      <c r="F46" s="60" t="s">
        <v>133</v>
      </c>
      <c r="G46" s="60">
        <v>5</v>
      </c>
      <c r="H46" s="14">
        <v>0</v>
      </c>
      <c r="I46" s="14">
        <f t="shared" si="0"/>
        <v>0</v>
      </c>
      <c r="J46" s="80"/>
      <c r="K46" s="14">
        <f t="shared" si="1"/>
        <v>0</v>
      </c>
      <c r="L46" s="14">
        <f t="shared" si="2"/>
        <v>0</v>
      </c>
      <c r="M46" s="14">
        <f t="shared" si="3"/>
        <v>0</v>
      </c>
    </row>
    <row r="47" spans="2:13" ht="12.75">
      <c r="B47" s="59" t="s">
        <v>281</v>
      </c>
      <c r="C47" s="134" t="s">
        <v>177</v>
      </c>
      <c r="D47" s="10"/>
      <c r="E47" s="10"/>
      <c r="F47" s="60" t="s">
        <v>222</v>
      </c>
      <c r="G47" s="60">
        <v>4</v>
      </c>
      <c r="H47" s="14">
        <v>0</v>
      </c>
      <c r="I47" s="14">
        <f t="shared" si="0"/>
        <v>0</v>
      </c>
      <c r="J47" s="80"/>
      <c r="K47" s="14">
        <f t="shared" si="1"/>
        <v>0</v>
      </c>
      <c r="L47" s="14">
        <f t="shared" si="2"/>
        <v>0</v>
      </c>
      <c r="M47" s="14">
        <f t="shared" si="3"/>
        <v>0</v>
      </c>
    </row>
    <row r="48" spans="2:13" ht="12.75">
      <c r="B48" s="59" t="s">
        <v>134</v>
      </c>
      <c r="C48" s="134" t="s">
        <v>178</v>
      </c>
      <c r="D48" s="34"/>
      <c r="E48" s="34"/>
      <c r="F48" s="60" t="s">
        <v>222</v>
      </c>
      <c r="G48" s="60">
        <v>5</v>
      </c>
      <c r="H48" s="14">
        <v>0</v>
      </c>
      <c r="I48" s="14">
        <f t="shared" si="0"/>
        <v>0</v>
      </c>
      <c r="J48" s="80"/>
      <c r="K48" s="14">
        <f t="shared" si="1"/>
        <v>0</v>
      </c>
      <c r="L48" s="14">
        <f t="shared" si="2"/>
        <v>0</v>
      </c>
      <c r="M48" s="14">
        <f t="shared" si="3"/>
        <v>0</v>
      </c>
    </row>
    <row r="49" spans="2:13" ht="12.75">
      <c r="B49" s="59" t="s">
        <v>282</v>
      </c>
      <c r="C49" s="134" t="s">
        <v>124</v>
      </c>
      <c r="D49" s="34"/>
      <c r="E49" s="34"/>
      <c r="F49" s="60" t="s">
        <v>222</v>
      </c>
      <c r="G49" s="60">
        <v>5</v>
      </c>
      <c r="H49" s="14">
        <v>0</v>
      </c>
      <c r="I49" s="14">
        <f t="shared" si="0"/>
        <v>0</v>
      </c>
      <c r="J49" s="80"/>
      <c r="K49" s="14">
        <f t="shared" si="1"/>
        <v>0</v>
      </c>
      <c r="L49" s="14">
        <f t="shared" si="2"/>
        <v>0</v>
      </c>
      <c r="M49" s="14">
        <f t="shared" si="3"/>
        <v>0</v>
      </c>
    </row>
    <row r="50" spans="2:13" ht="12.75">
      <c r="B50" s="59" t="s">
        <v>283</v>
      </c>
      <c r="C50" s="134" t="s">
        <v>125</v>
      </c>
      <c r="D50" s="34"/>
      <c r="E50" s="34"/>
      <c r="F50" s="60" t="s">
        <v>133</v>
      </c>
      <c r="G50" s="60">
        <v>2</v>
      </c>
      <c r="H50" s="14">
        <v>0</v>
      </c>
      <c r="I50" s="14">
        <f t="shared" si="0"/>
        <v>0</v>
      </c>
      <c r="J50" s="80"/>
      <c r="K50" s="14">
        <f t="shared" si="1"/>
        <v>0</v>
      </c>
      <c r="L50" s="14">
        <f t="shared" si="2"/>
        <v>0</v>
      </c>
      <c r="M50" s="14">
        <f t="shared" si="3"/>
        <v>0</v>
      </c>
    </row>
    <row r="51" spans="2:13" ht="12.75">
      <c r="B51" s="59" t="s">
        <v>284</v>
      </c>
      <c r="C51" s="134" t="s">
        <v>179</v>
      </c>
      <c r="D51" s="34"/>
      <c r="E51" s="34"/>
      <c r="F51" s="60" t="s">
        <v>133</v>
      </c>
      <c r="G51" s="60">
        <v>5</v>
      </c>
      <c r="H51" s="14">
        <v>0</v>
      </c>
      <c r="I51" s="14">
        <f t="shared" si="0"/>
        <v>0</v>
      </c>
      <c r="J51" s="80"/>
      <c r="K51" s="14">
        <f t="shared" si="1"/>
        <v>0</v>
      </c>
      <c r="L51" s="14">
        <f t="shared" si="2"/>
        <v>0</v>
      </c>
      <c r="M51" s="14">
        <f t="shared" si="3"/>
        <v>0</v>
      </c>
    </row>
    <row r="52" spans="2:13" ht="12.75">
      <c r="B52" s="59" t="s">
        <v>288</v>
      </c>
      <c r="C52" s="135" t="s">
        <v>180</v>
      </c>
      <c r="D52" s="34"/>
      <c r="E52" s="34"/>
      <c r="F52" s="60" t="s">
        <v>133</v>
      </c>
      <c r="G52" s="60">
        <v>4</v>
      </c>
      <c r="H52" s="14">
        <v>0</v>
      </c>
      <c r="I52" s="14">
        <f t="shared" si="0"/>
        <v>0</v>
      </c>
      <c r="J52" s="80"/>
      <c r="K52" s="14">
        <f t="shared" si="1"/>
        <v>0</v>
      </c>
      <c r="L52" s="14">
        <f t="shared" si="2"/>
        <v>0</v>
      </c>
      <c r="M52" s="14">
        <f t="shared" si="3"/>
        <v>0</v>
      </c>
    </row>
    <row r="53" spans="2:13" ht="12.75">
      <c r="B53" s="59" t="s">
        <v>289</v>
      </c>
      <c r="C53" s="134" t="s">
        <v>181</v>
      </c>
      <c r="D53" s="34"/>
      <c r="E53" s="34"/>
      <c r="F53" s="60" t="s">
        <v>222</v>
      </c>
      <c r="G53" s="60">
        <v>4</v>
      </c>
      <c r="H53" s="14">
        <v>0</v>
      </c>
      <c r="I53" s="14">
        <f t="shared" si="0"/>
        <v>0</v>
      </c>
      <c r="J53" s="80"/>
      <c r="K53" s="14">
        <f t="shared" si="1"/>
        <v>0</v>
      </c>
      <c r="L53" s="14">
        <f t="shared" si="2"/>
        <v>0</v>
      </c>
      <c r="M53" s="14">
        <f t="shared" si="3"/>
        <v>0</v>
      </c>
    </row>
    <row r="54" spans="2:13" ht="12.75">
      <c r="B54" s="59" t="s">
        <v>290</v>
      </c>
      <c r="C54" s="134" t="s">
        <v>182</v>
      </c>
      <c r="D54" s="34"/>
      <c r="E54" s="34"/>
      <c r="F54" s="60" t="s">
        <v>220</v>
      </c>
      <c r="G54" s="60">
        <v>4</v>
      </c>
      <c r="H54" s="14">
        <v>0</v>
      </c>
      <c r="I54" s="14">
        <f t="shared" si="0"/>
        <v>0</v>
      </c>
      <c r="J54" s="80"/>
      <c r="K54" s="14">
        <f t="shared" si="1"/>
        <v>0</v>
      </c>
      <c r="L54" s="14">
        <f t="shared" si="2"/>
        <v>0</v>
      </c>
      <c r="M54" s="14">
        <f t="shared" si="3"/>
        <v>0</v>
      </c>
    </row>
    <row r="55" spans="2:13" ht="12.75">
      <c r="B55" s="2"/>
      <c r="C55" s="18"/>
      <c r="D55" s="34"/>
      <c r="E55" s="34"/>
      <c r="F55" s="2"/>
      <c r="G55" s="3"/>
      <c r="H55" s="64" t="s">
        <v>218</v>
      </c>
      <c r="I55" s="14">
        <f>SUM(I41:I54)</f>
        <v>0</v>
      </c>
      <c r="J55" s="80"/>
      <c r="K55" s="14"/>
      <c r="L55" s="14"/>
      <c r="M55" s="14"/>
    </row>
    <row r="56" spans="2:13" ht="12.75">
      <c r="B56" s="2"/>
      <c r="C56" s="18"/>
      <c r="D56" s="34"/>
      <c r="E56" s="34"/>
      <c r="F56" s="2"/>
      <c r="G56" s="3"/>
      <c r="H56" s="14"/>
      <c r="I56" s="64" t="s">
        <v>229</v>
      </c>
      <c r="J56" s="81"/>
      <c r="K56" s="14">
        <f>SUM(K41:K55)</f>
        <v>0</v>
      </c>
      <c r="L56" s="14"/>
      <c r="M56" s="14"/>
    </row>
    <row r="57" spans="2:13" ht="12.75">
      <c r="B57" s="2"/>
      <c r="C57" s="18"/>
      <c r="D57" s="34"/>
      <c r="E57" s="34"/>
      <c r="F57" s="2"/>
      <c r="G57" s="3"/>
      <c r="H57" s="14"/>
      <c r="I57" s="14"/>
      <c r="J57" s="80"/>
      <c r="K57" s="14"/>
      <c r="L57" s="64" t="s">
        <v>228</v>
      </c>
      <c r="M57" s="14">
        <f>SUM(M41:M56)</f>
        <v>0</v>
      </c>
    </row>
    <row r="58" spans="2:13" ht="12.75">
      <c r="B58" s="48"/>
      <c r="C58" s="54"/>
      <c r="D58" s="48"/>
      <c r="E58" s="48"/>
      <c r="F58" s="48"/>
      <c r="G58" s="112"/>
      <c r="H58" s="67"/>
      <c r="I58" s="67"/>
      <c r="J58" s="84"/>
      <c r="K58" s="67"/>
      <c r="L58" s="67"/>
      <c r="M58" s="67"/>
    </row>
    <row r="59" spans="2:13" ht="89.25">
      <c r="B59" s="56" t="s">
        <v>58</v>
      </c>
      <c r="C59" s="10" t="s">
        <v>212</v>
      </c>
      <c r="D59" s="10" t="s">
        <v>213</v>
      </c>
      <c r="E59" s="10" t="s">
        <v>331</v>
      </c>
      <c r="F59" s="10" t="s">
        <v>215</v>
      </c>
      <c r="G59" s="11" t="s">
        <v>287</v>
      </c>
      <c r="H59" s="63" t="s">
        <v>217</v>
      </c>
      <c r="I59" s="63" t="s">
        <v>224</v>
      </c>
      <c r="J59" s="79" t="s">
        <v>147</v>
      </c>
      <c r="K59" s="63" t="s">
        <v>225</v>
      </c>
      <c r="L59" s="63" t="s">
        <v>226</v>
      </c>
      <c r="M59" s="63" t="s">
        <v>227</v>
      </c>
    </row>
    <row r="60" spans="2:13" ht="25.5">
      <c r="B60" s="12"/>
      <c r="C60" s="136" t="s">
        <v>126</v>
      </c>
      <c r="D60" s="61"/>
      <c r="E60" s="10"/>
      <c r="F60" s="10"/>
      <c r="G60" s="11"/>
      <c r="H60" s="63"/>
      <c r="I60" s="63"/>
      <c r="J60" s="79"/>
      <c r="K60" s="63"/>
      <c r="L60" s="63"/>
      <c r="M60" s="63"/>
    </row>
    <row r="61" spans="2:13" ht="12.75">
      <c r="B61" s="59" t="s">
        <v>135</v>
      </c>
      <c r="C61" s="134" t="s">
        <v>184</v>
      </c>
      <c r="D61" s="10"/>
      <c r="E61" s="10"/>
      <c r="F61" s="60" t="s">
        <v>133</v>
      </c>
      <c r="G61" s="60">
        <v>4</v>
      </c>
      <c r="H61" s="14">
        <v>0</v>
      </c>
      <c r="I61" s="14">
        <f aca="true" t="shared" si="4" ref="I61:I85">ROUND(G61*H61,2)</f>
        <v>0</v>
      </c>
      <c r="J61" s="80"/>
      <c r="K61" s="14">
        <f aca="true" t="shared" si="5" ref="K61:K85">ROUND(I61*J61,2)</f>
        <v>0</v>
      </c>
      <c r="L61" s="14">
        <f aca="true" t="shared" si="6" ref="L61:L85">(M61/G61)</f>
        <v>0</v>
      </c>
      <c r="M61" s="14">
        <f aca="true" t="shared" si="7" ref="M61:M85">ROUND(I61+K61,2)</f>
        <v>0</v>
      </c>
    </row>
    <row r="62" spans="2:13" ht="12.75">
      <c r="B62" s="59" t="s">
        <v>136</v>
      </c>
      <c r="C62" s="134" t="s">
        <v>185</v>
      </c>
      <c r="D62" s="10"/>
      <c r="E62" s="10"/>
      <c r="F62" s="60" t="s">
        <v>133</v>
      </c>
      <c r="G62" s="60">
        <v>7</v>
      </c>
      <c r="H62" s="14">
        <v>0</v>
      </c>
      <c r="I62" s="14">
        <f t="shared" si="4"/>
        <v>0</v>
      </c>
      <c r="J62" s="80"/>
      <c r="K62" s="14">
        <f t="shared" si="5"/>
        <v>0</v>
      </c>
      <c r="L62" s="14">
        <f t="shared" si="6"/>
        <v>0</v>
      </c>
      <c r="M62" s="14">
        <f t="shared" si="7"/>
        <v>0</v>
      </c>
    </row>
    <row r="63" spans="2:13" ht="12.75">
      <c r="B63" s="59" t="s">
        <v>230</v>
      </c>
      <c r="C63" s="134" t="s">
        <v>186</v>
      </c>
      <c r="D63" s="10"/>
      <c r="E63" s="10"/>
      <c r="F63" s="60" t="s">
        <v>133</v>
      </c>
      <c r="G63" s="60">
        <v>5</v>
      </c>
      <c r="H63" s="14">
        <v>0</v>
      </c>
      <c r="I63" s="14">
        <f t="shared" si="4"/>
        <v>0</v>
      </c>
      <c r="J63" s="80"/>
      <c r="K63" s="14">
        <f t="shared" si="5"/>
        <v>0</v>
      </c>
      <c r="L63" s="14">
        <f t="shared" si="6"/>
        <v>0</v>
      </c>
      <c r="M63" s="14">
        <f t="shared" si="7"/>
        <v>0</v>
      </c>
    </row>
    <row r="64" spans="2:13" ht="12.75">
      <c r="B64" s="59" t="s">
        <v>231</v>
      </c>
      <c r="C64" s="134" t="s">
        <v>187</v>
      </c>
      <c r="D64" s="10"/>
      <c r="E64" s="10"/>
      <c r="F64" s="60" t="s">
        <v>220</v>
      </c>
      <c r="G64" s="60">
        <v>95</v>
      </c>
      <c r="H64" s="14">
        <v>0</v>
      </c>
      <c r="I64" s="14">
        <f t="shared" si="4"/>
        <v>0</v>
      </c>
      <c r="J64" s="80"/>
      <c r="K64" s="14">
        <f t="shared" si="5"/>
        <v>0</v>
      </c>
      <c r="L64" s="14">
        <f t="shared" si="6"/>
        <v>0</v>
      </c>
      <c r="M64" s="14">
        <f t="shared" si="7"/>
        <v>0</v>
      </c>
    </row>
    <row r="65" spans="2:13" ht="12.75">
      <c r="B65" s="59" t="s">
        <v>219</v>
      </c>
      <c r="C65" s="134" t="s">
        <v>188</v>
      </c>
      <c r="D65" s="10"/>
      <c r="E65" s="10"/>
      <c r="F65" s="60" t="s">
        <v>220</v>
      </c>
      <c r="G65" s="60">
        <v>1</v>
      </c>
      <c r="H65" s="14">
        <v>0</v>
      </c>
      <c r="I65" s="14">
        <f t="shared" si="4"/>
        <v>0</v>
      </c>
      <c r="J65" s="80"/>
      <c r="K65" s="14">
        <f t="shared" si="5"/>
        <v>0</v>
      </c>
      <c r="L65" s="14">
        <f t="shared" si="6"/>
        <v>0</v>
      </c>
      <c r="M65" s="14">
        <f t="shared" si="7"/>
        <v>0</v>
      </c>
    </row>
    <row r="66" spans="2:13" ht="12.75">
      <c r="B66" s="59" t="s">
        <v>280</v>
      </c>
      <c r="C66" s="134" t="s">
        <v>189</v>
      </c>
      <c r="D66" s="10"/>
      <c r="E66" s="10"/>
      <c r="F66" s="60" t="s">
        <v>133</v>
      </c>
      <c r="G66" s="60">
        <v>1</v>
      </c>
      <c r="H66" s="14">
        <v>0</v>
      </c>
      <c r="I66" s="14">
        <f t="shared" si="4"/>
        <v>0</v>
      </c>
      <c r="J66" s="80"/>
      <c r="K66" s="14">
        <f t="shared" si="5"/>
        <v>0</v>
      </c>
      <c r="L66" s="14">
        <f t="shared" si="6"/>
        <v>0</v>
      </c>
      <c r="M66" s="14">
        <f t="shared" si="7"/>
        <v>0</v>
      </c>
    </row>
    <row r="67" spans="2:13" ht="12.75">
      <c r="B67" s="59" t="s">
        <v>281</v>
      </c>
      <c r="C67" s="134" t="s">
        <v>190</v>
      </c>
      <c r="D67" s="10"/>
      <c r="E67" s="10"/>
      <c r="F67" s="60" t="s">
        <v>220</v>
      </c>
      <c r="G67" s="60">
        <v>71</v>
      </c>
      <c r="H67" s="14">
        <v>0</v>
      </c>
      <c r="I67" s="14">
        <f t="shared" si="4"/>
        <v>0</v>
      </c>
      <c r="J67" s="80"/>
      <c r="K67" s="14">
        <f t="shared" si="5"/>
        <v>0</v>
      </c>
      <c r="L67" s="14">
        <f t="shared" si="6"/>
        <v>0</v>
      </c>
      <c r="M67" s="14">
        <f t="shared" si="7"/>
        <v>0</v>
      </c>
    </row>
    <row r="68" spans="2:13" ht="12.75">
      <c r="B68" s="59" t="s">
        <v>134</v>
      </c>
      <c r="C68" s="134" t="s">
        <v>191</v>
      </c>
      <c r="D68" s="10"/>
      <c r="E68" s="10"/>
      <c r="F68" s="60" t="s">
        <v>133</v>
      </c>
      <c r="G68" s="60">
        <v>8</v>
      </c>
      <c r="H68" s="14">
        <v>0</v>
      </c>
      <c r="I68" s="14">
        <f t="shared" si="4"/>
        <v>0</v>
      </c>
      <c r="J68" s="80"/>
      <c r="K68" s="14">
        <f t="shared" si="5"/>
        <v>0</v>
      </c>
      <c r="L68" s="14">
        <f t="shared" si="6"/>
        <v>0</v>
      </c>
      <c r="M68" s="14">
        <f t="shared" si="7"/>
        <v>0</v>
      </c>
    </row>
    <row r="69" spans="2:13" ht="12.75">
      <c r="B69" s="59" t="s">
        <v>282</v>
      </c>
      <c r="C69" s="134" t="s">
        <v>192</v>
      </c>
      <c r="D69" s="10"/>
      <c r="E69" s="10"/>
      <c r="F69" s="60" t="s">
        <v>133</v>
      </c>
      <c r="G69" s="60">
        <v>1</v>
      </c>
      <c r="H69" s="14">
        <v>0</v>
      </c>
      <c r="I69" s="14">
        <f t="shared" si="4"/>
        <v>0</v>
      </c>
      <c r="J69" s="80"/>
      <c r="K69" s="14">
        <f t="shared" si="5"/>
        <v>0</v>
      </c>
      <c r="L69" s="14">
        <f t="shared" si="6"/>
        <v>0</v>
      </c>
      <c r="M69" s="14">
        <f t="shared" si="7"/>
        <v>0</v>
      </c>
    </row>
    <row r="70" spans="2:13" ht="12.75">
      <c r="B70" s="59" t="s">
        <v>283</v>
      </c>
      <c r="C70" s="134" t="s">
        <v>193</v>
      </c>
      <c r="D70" s="10"/>
      <c r="E70" s="10"/>
      <c r="F70" s="60" t="s">
        <v>133</v>
      </c>
      <c r="G70" s="60">
        <v>1</v>
      </c>
      <c r="H70" s="14">
        <v>0</v>
      </c>
      <c r="I70" s="14">
        <f t="shared" si="4"/>
        <v>0</v>
      </c>
      <c r="J70" s="80"/>
      <c r="K70" s="14">
        <f t="shared" si="5"/>
        <v>0</v>
      </c>
      <c r="L70" s="14">
        <f t="shared" si="6"/>
        <v>0</v>
      </c>
      <c r="M70" s="14">
        <f t="shared" si="7"/>
        <v>0</v>
      </c>
    </row>
    <row r="71" spans="2:13" ht="12.75">
      <c r="B71" s="59" t="s">
        <v>284</v>
      </c>
      <c r="C71" s="134" t="s">
        <v>194</v>
      </c>
      <c r="D71" s="10"/>
      <c r="E71" s="10"/>
      <c r="F71" s="60" t="s">
        <v>209</v>
      </c>
      <c r="G71" s="60">
        <v>1</v>
      </c>
      <c r="H71" s="14">
        <v>0</v>
      </c>
      <c r="I71" s="14">
        <f t="shared" si="4"/>
        <v>0</v>
      </c>
      <c r="J71" s="80"/>
      <c r="K71" s="14">
        <f t="shared" si="5"/>
        <v>0</v>
      </c>
      <c r="L71" s="14">
        <f t="shared" si="6"/>
        <v>0</v>
      </c>
      <c r="M71" s="14">
        <f t="shared" si="7"/>
        <v>0</v>
      </c>
    </row>
    <row r="72" spans="2:13" ht="12.75">
      <c r="B72" s="59" t="s">
        <v>288</v>
      </c>
      <c r="C72" s="134" t="s">
        <v>195</v>
      </c>
      <c r="D72" s="10"/>
      <c r="E72" s="10"/>
      <c r="F72" s="60" t="s">
        <v>133</v>
      </c>
      <c r="G72" s="60">
        <v>1</v>
      </c>
      <c r="H72" s="14">
        <v>0</v>
      </c>
      <c r="I72" s="14">
        <f t="shared" si="4"/>
        <v>0</v>
      </c>
      <c r="J72" s="80"/>
      <c r="K72" s="14">
        <f t="shared" si="5"/>
        <v>0</v>
      </c>
      <c r="L72" s="14">
        <f t="shared" si="6"/>
        <v>0</v>
      </c>
      <c r="M72" s="14">
        <f t="shared" si="7"/>
        <v>0</v>
      </c>
    </row>
    <row r="73" spans="2:13" ht="12.75">
      <c r="B73" s="59" t="s">
        <v>289</v>
      </c>
      <c r="C73" s="134" t="s">
        <v>196</v>
      </c>
      <c r="D73" s="10"/>
      <c r="E73" s="10"/>
      <c r="F73" s="60" t="s">
        <v>133</v>
      </c>
      <c r="G73" s="60">
        <v>1</v>
      </c>
      <c r="H73" s="14">
        <v>0</v>
      </c>
      <c r="I73" s="14">
        <f t="shared" si="4"/>
        <v>0</v>
      </c>
      <c r="J73" s="80"/>
      <c r="K73" s="14">
        <f t="shared" si="5"/>
        <v>0</v>
      </c>
      <c r="L73" s="14">
        <f t="shared" si="6"/>
        <v>0</v>
      </c>
      <c r="M73" s="14">
        <f t="shared" si="7"/>
        <v>0</v>
      </c>
    </row>
    <row r="74" spans="2:13" ht="12.75">
      <c r="B74" s="59" t="s">
        <v>290</v>
      </c>
      <c r="C74" s="134" t="s">
        <v>197</v>
      </c>
      <c r="D74" s="10"/>
      <c r="E74" s="10"/>
      <c r="F74" s="60" t="s">
        <v>133</v>
      </c>
      <c r="G74" s="60">
        <v>2</v>
      </c>
      <c r="H74" s="14">
        <v>0</v>
      </c>
      <c r="I74" s="14">
        <f t="shared" si="4"/>
        <v>0</v>
      </c>
      <c r="J74" s="80"/>
      <c r="K74" s="14">
        <f t="shared" si="5"/>
        <v>0</v>
      </c>
      <c r="L74" s="14">
        <f t="shared" si="6"/>
        <v>0</v>
      </c>
      <c r="M74" s="14">
        <f t="shared" si="7"/>
        <v>0</v>
      </c>
    </row>
    <row r="75" spans="2:13" ht="12.75">
      <c r="B75" s="59" t="s">
        <v>291</v>
      </c>
      <c r="C75" s="134" t="s">
        <v>198</v>
      </c>
      <c r="D75" s="1"/>
      <c r="E75" s="1"/>
      <c r="F75" s="60" t="s">
        <v>133</v>
      </c>
      <c r="G75" s="60">
        <v>5</v>
      </c>
      <c r="H75" s="14">
        <v>0</v>
      </c>
      <c r="I75" s="14">
        <f t="shared" si="4"/>
        <v>0</v>
      </c>
      <c r="J75" s="80"/>
      <c r="K75" s="14">
        <f t="shared" si="5"/>
        <v>0</v>
      </c>
      <c r="L75" s="14">
        <f t="shared" si="6"/>
        <v>0</v>
      </c>
      <c r="M75" s="14">
        <f t="shared" si="7"/>
        <v>0</v>
      </c>
    </row>
    <row r="76" spans="2:13" ht="12.75">
      <c r="B76" s="59" t="s">
        <v>292</v>
      </c>
      <c r="C76" s="134" t="s">
        <v>199</v>
      </c>
      <c r="D76" s="1"/>
      <c r="E76" s="1"/>
      <c r="F76" s="60" t="s">
        <v>133</v>
      </c>
      <c r="G76" s="60">
        <v>5</v>
      </c>
      <c r="H76" s="14">
        <v>0</v>
      </c>
      <c r="I76" s="14">
        <f t="shared" si="4"/>
        <v>0</v>
      </c>
      <c r="J76" s="80"/>
      <c r="K76" s="14">
        <f t="shared" si="5"/>
        <v>0</v>
      </c>
      <c r="L76" s="14">
        <f t="shared" si="6"/>
        <v>0</v>
      </c>
      <c r="M76" s="14">
        <f t="shared" si="7"/>
        <v>0</v>
      </c>
    </row>
    <row r="77" spans="2:13" ht="12.75">
      <c r="B77" s="59" t="s">
        <v>293</v>
      </c>
      <c r="C77" s="134" t="s">
        <v>200</v>
      </c>
      <c r="D77" s="1"/>
      <c r="E77" s="1"/>
      <c r="F77" s="60" t="s">
        <v>133</v>
      </c>
      <c r="G77" s="60">
        <v>14</v>
      </c>
      <c r="H77" s="14">
        <v>0</v>
      </c>
      <c r="I77" s="14">
        <f t="shared" si="4"/>
        <v>0</v>
      </c>
      <c r="J77" s="80"/>
      <c r="K77" s="14">
        <f t="shared" si="5"/>
        <v>0</v>
      </c>
      <c r="L77" s="14">
        <f t="shared" si="6"/>
        <v>0</v>
      </c>
      <c r="M77" s="14">
        <f t="shared" si="7"/>
        <v>0</v>
      </c>
    </row>
    <row r="78" spans="2:13" ht="12.75">
      <c r="B78" s="59" t="s">
        <v>294</v>
      </c>
      <c r="C78" s="134" t="s">
        <v>201</v>
      </c>
      <c r="D78" s="1"/>
      <c r="E78" s="1"/>
      <c r="F78" s="60" t="s">
        <v>210</v>
      </c>
      <c r="G78" s="60">
        <v>8</v>
      </c>
      <c r="H78" s="14">
        <v>0</v>
      </c>
      <c r="I78" s="14">
        <f t="shared" si="4"/>
        <v>0</v>
      </c>
      <c r="J78" s="80"/>
      <c r="K78" s="14">
        <f t="shared" si="5"/>
        <v>0</v>
      </c>
      <c r="L78" s="14">
        <f t="shared" si="6"/>
        <v>0</v>
      </c>
      <c r="M78" s="14">
        <f t="shared" si="7"/>
        <v>0</v>
      </c>
    </row>
    <row r="79" spans="2:13" ht="12.75">
      <c r="B79" s="59" t="s">
        <v>295</v>
      </c>
      <c r="C79" s="134" t="s">
        <v>202</v>
      </c>
      <c r="D79" s="1"/>
      <c r="E79" s="1"/>
      <c r="F79" s="60" t="s">
        <v>220</v>
      </c>
      <c r="G79" s="60">
        <v>5</v>
      </c>
      <c r="H79" s="14">
        <v>0</v>
      </c>
      <c r="I79" s="14">
        <f t="shared" si="4"/>
        <v>0</v>
      </c>
      <c r="J79" s="80"/>
      <c r="K79" s="14">
        <f t="shared" si="5"/>
        <v>0</v>
      </c>
      <c r="L79" s="14">
        <f t="shared" si="6"/>
        <v>0</v>
      </c>
      <c r="M79" s="14">
        <f t="shared" si="7"/>
        <v>0</v>
      </c>
    </row>
    <row r="80" spans="2:13" ht="12.75">
      <c r="B80" s="59" t="s">
        <v>296</v>
      </c>
      <c r="C80" s="134" t="s">
        <v>203</v>
      </c>
      <c r="D80" s="1"/>
      <c r="E80" s="1"/>
      <c r="F80" s="60" t="s">
        <v>133</v>
      </c>
      <c r="G80" s="60">
        <v>9</v>
      </c>
      <c r="H80" s="14">
        <v>0</v>
      </c>
      <c r="I80" s="14">
        <f t="shared" si="4"/>
        <v>0</v>
      </c>
      <c r="J80" s="80"/>
      <c r="K80" s="14">
        <f t="shared" si="5"/>
        <v>0</v>
      </c>
      <c r="L80" s="14">
        <f t="shared" si="6"/>
        <v>0</v>
      </c>
      <c r="M80" s="14">
        <f t="shared" si="7"/>
        <v>0</v>
      </c>
    </row>
    <row r="81" spans="2:13" ht="12.75">
      <c r="B81" s="59" t="s">
        <v>127</v>
      </c>
      <c r="C81" s="134" t="s">
        <v>204</v>
      </c>
      <c r="D81" s="1"/>
      <c r="E81" s="1"/>
      <c r="F81" s="60" t="s">
        <v>220</v>
      </c>
      <c r="G81" s="60">
        <v>1</v>
      </c>
      <c r="H81" s="14">
        <v>0</v>
      </c>
      <c r="I81" s="14">
        <f t="shared" si="4"/>
        <v>0</v>
      </c>
      <c r="J81" s="80"/>
      <c r="K81" s="14">
        <f t="shared" si="5"/>
        <v>0</v>
      </c>
      <c r="L81" s="14">
        <f t="shared" si="6"/>
        <v>0</v>
      </c>
      <c r="M81" s="14">
        <f t="shared" si="7"/>
        <v>0</v>
      </c>
    </row>
    <row r="82" spans="2:13" ht="12.75">
      <c r="B82" s="59" t="s">
        <v>128</v>
      </c>
      <c r="C82" s="134" t="s">
        <v>205</v>
      </c>
      <c r="D82" s="1"/>
      <c r="E82" s="1"/>
      <c r="F82" s="60" t="s">
        <v>133</v>
      </c>
      <c r="G82" s="60">
        <v>3</v>
      </c>
      <c r="H82" s="14">
        <v>0</v>
      </c>
      <c r="I82" s="14">
        <f t="shared" si="4"/>
        <v>0</v>
      </c>
      <c r="J82" s="80"/>
      <c r="K82" s="14">
        <f t="shared" si="5"/>
        <v>0</v>
      </c>
      <c r="L82" s="14">
        <f t="shared" si="6"/>
        <v>0</v>
      </c>
      <c r="M82" s="14">
        <f t="shared" si="7"/>
        <v>0</v>
      </c>
    </row>
    <row r="83" spans="2:13" ht="12.75">
      <c r="B83" s="59" t="s">
        <v>129</v>
      </c>
      <c r="C83" s="134" t="s">
        <v>206</v>
      </c>
      <c r="D83" s="1"/>
      <c r="E83" s="1"/>
      <c r="F83" s="60" t="s">
        <v>133</v>
      </c>
      <c r="G83" s="60">
        <v>3</v>
      </c>
      <c r="H83" s="14">
        <v>0</v>
      </c>
      <c r="I83" s="14">
        <f t="shared" si="4"/>
        <v>0</v>
      </c>
      <c r="J83" s="80"/>
      <c r="K83" s="14">
        <f t="shared" si="5"/>
        <v>0</v>
      </c>
      <c r="L83" s="14">
        <f t="shared" si="6"/>
        <v>0</v>
      </c>
      <c r="M83" s="14">
        <f t="shared" si="7"/>
        <v>0</v>
      </c>
    </row>
    <row r="84" spans="2:13" ht="12.75">
      <c r="B84" s="59" t="s">
        <v>130</v>
      </c>
      <c r="C84" s="134" t="s">
        <v>207</v>
      </c>
      <c r="D84" s="1"/>
      <c r="E84" s="1"/>
      <c r="F84" s="60" t="s">
        <v>133</v>
      </c>
      <c r="G84" s="60">
        <v>3</v>
      </c>
      <c r="H84" s="14">
        <v>0</v>
      </c>
      <c r="I84" s="14">
        <f t="shared" si="4"/>
        <v>0</v>
      </c>
      <c r="J84" s="80"/>
      <c r="K84" s="14">
        <f t="shared" si="5"/>
        <v>0</v>
      </c>
      <c r="L84" s="14">
        <f t="shared" si="6"/>
        <v>0</v>
      </c>
      <c r="M84" s="14">
        <f t="shared" si="7"/>
        <v>0</v>
      </c>
    </row>
    <row r="85" spans="2:13" ht="12.75">
      <c r="B85" s="59" t="s">
        <v>131</v>
      </c>
      <c r="C85" s="134" t="s">
        <v>208</v>
      </c>
      <c r="D85" s="1"/>
      <c r="E85" s="1"/>
      <c r="F85" s="60" t="s">
        <v>133</v>
      </c>
      <c r="G85" s="60">
        <v>3</v>
      </c>
      <c r="H85" s="14">
        <v>0</v>
      </c>
      <c r="I85" s="14">
        <f t="shared" si="4"/>
        <v>0</v>
      </c>
      <c r="J85" s="80"/>
      <c r="K85" s="14">
        <f t="shared" si="5"/>
        <v>0</v>
      </c>
      <c r="L85" s="14">
        <f t="shared" si="6"/>
        <v>0</v>
      </c>
      <c r="M85" s="14">
        <f t="shared" si="7"/>
        <v>0</v>
      </c>
    </row>
    <row r="86" spans="2:13" ht="12.75">
      <c r="B86" s="2"/>
      <c r="C86" s="18"/>
      <c r="D86" s="1"/>
      <c r="E86" s="1"/>
      <c r="F86" s="2"/>
      <c r="G86" s="3"/>
      <c r="H86" s="64" t="s">
        <v>218</v>
      </c>
      <c r="I86" s="14">
        <f>SUM(I61:I85)</f>
        <v>0</v>
      </c>
      <c r="J86" s="80"/>
      <c r="K86" s="14"/>
      <c r="L86" s="14"/>
      <c r="M86" s="14"/>
    </row>
    <row r="87" spans="2:13" ht="12.75">
      <c r="B87" s="2"/>
      <c r="C87" s="18"/>
      <c r="D87" s="1"/>
      <c r="E87" s="1"/>
      <c r="F87" s="2"/>
      <c r="G87" s="3"/>
      <c r="H87" s="14"/>
      <c r="I87" s="64" t="s">
        <v>229</v>
      </c>
      <c r="J87" s="81"/>
      <c r="K87" s="14">
        <f>SUM(K61:K86)</f>
        <v>0</v>
      </c>
      <c r="L87" s="14"/>
      <c r="M87" s="14"/>
    </row>
    <row r="88" spans="2:13" ht="12.75">
      <c r="B88" s="2"/>
      <c r="C88" s="18"/>
      <c r="D88" s="1"/>
      <c r="E88" s="1"/>
      <c r="F88" s="2"/>
      <c r="G88" s="3"/>
      <c r="H88" s="14"/>
      <c r="I88" s="14"/>
      <c r="J88" s="80"/>
      <c r="K88" s="14"/>
      <c r="L88" s="64" t="s">
        <v>228</v>
      </c>
      <c r="M88" s="14">
        <f>SUM(M61:M87)</f>
        <v>0</v>
      </c>
    </row>
    <row r="89" spans="2:13" ht="12.75">
      <c r="B89" s="6"/>
      <c r="C89" s="16"/>
      <c r="D89" s="7"/>
      <c r="E89" s="7"/>
      <c r="F89" s="6"/>
      <c r="G89" s="8"/>
      <c r="H89" s="68"/>
      <c r="I89" s="30"/>
      <c r="J89" s="78"/>
      <c r="K89" s="30"/>
      <c r="L89" s="30"/>
      <c r="M89" s="30"/>
    </row>
    <row r="90" spans="2:13" ht="89.25">
      <c r="B90" s="56" t="s">
        <v>59</v>
      </c>
      <c r="C90" s="10" t="s">
        <v>212</v>
      </c>
      <c r="D90" s="10" t="s">
        <v>213</v>
      </c>
      <c r="E90" s="10" t="s">
        <v>331</v>
      </c>
      <c r="F90" s="10" t="s">
        <v>215</v>
      </c>
      <c r="G90" s="11" t="s">
        <v>287</v>
      </c>
      <c r="H90" s="63" t="s">
        <v>217</v>
      </c>
      <c r="I90" s="63" t="s">
        <v>224</v>
      </c>
      <c r="J90" s="79" t="s">
        <v>147</v>
      </c>
      <c r="K90" s="63" t="s">
        <v>225</v>
      </c>
      <c r="L90" s="63" t="s">
        <v>226</v>
      </c>
      <c r="M90" s="63" t="s">
        <v>227</v>
      </c>
    </row>
    <row r="91" spans="2:13" ht="36">
      <c r="B91" s="2" t="s">
        <v>135</v>
      </c>
      <c r="C91" s="39" t="s">
        <v>102</v>
      </c>
      <c r="D91" s="1"/>
      <c r="E91" s="1"/>
      <c r="F91" s="42" t="s">
        <v>263</v>
      </c>
      <c r="G91" s="44">
        <v>1</v>
      </c>
      <c r="H91" s="14">
        <v>0</v>
      </c>
      <c r="I91" s="14">
        <f aca="true" t="shared" si="8" ref="I91:I127">ROUND(G91*H91,2)</f>
        <v>0</v>
      </c>
      <c r="J91" s="80"/>
      <c r="K91" s="14">
        <f aca="true" t="shared" si="9" ref="K91:K127">ROUND(I91*J91,2)</f>
        <v>0</v>
      </c>
      <c r="L91" s="14">
        <f aca="true" t="shared" si="10" ref="L91:L127">(M91/G91)</f>
        <v>0</v>
      </c>
      <c r="M91" s="14">
        <f aca="true" t="shared" si="11" ref="M91:M127">ROUND(I91+K91,2)</f>
        <v>0</v>
      </c>
    </row>
    <row r="92" spans="2:13" ht="24">
      <c r="B92" s="2" t="s">
        <v>136</v>
      </c>
      <c r="C92" s="39" t="s">
        <v>309</v>
      </c>
      <c r="D92" s="1"/>
      <c r="E92" s="1"/>
      <c r="F92" s="42" t="s">
        <v>263</v>
      </c>
      <c r="G92" s="44">
        <v>1</v>
      </c>
      <c r="H92" s="14">
        <v>0</v>
      </c>
      <c r="I92" s="14">
        <f t="shared" si="8"/>
        <v>0</v>
      </c>
      <c r="J92" s="80"/>
      <c r="K92" s="14">
        <f t="shared" si="9"/>
        <v>0</v>
      </c>
      <c r="L92" s="14">
        <f t="shared" si="10"/>
        <v>0</v>
      </c>
      <c r="M92" s="14">
        <f t="shared" si="11"/>
        <v>0</v>
      </c>
    </row>
    <row r="93" spans="2:13" ht="24">
      <c r="B93" s="2" t="s">
        <v>230</v>
      </c>
      <c r="C93" s="39" t="s">
        <v>234</v>
      </c>
      <c r="D93" s="1"/>
      <c r="E93" s="1"/>
      <c r="F93" s="42" t="s">
        <v>263</v>
      </c>
      <c r="G93" s="44">
        <v>2</v>
      </c>
      <c r="H93" s="14">
        <v>0</v>
      </c>
      <c r="I93" s="14">
        <f t="shared" si="8"/>
        <v>0</v>
      </c>
      <c r="J93" s="80"/>
      <c r="K93" s="14">
        <f t="shared" si="9"/>
        <v>0</v>
      </c>
      <c r="L93" s="14">
        <f t="shared" si="10"/>
        <v>0</v>
      </c>
      <c r="M93" s="14">
        <f t="shared" si="11"/>
        <v>0</v>
      </c>
    </row>
    <row r="94" spans="2:13" ht="26.25" customHeight="1">
      <c r="B94" s="2" t="s">
        <v>231</v>
      </c>
      <c r="C94" s="39" t="s">
        <v>60</v>
      </c>
      <c r="D94" s="1"/>
      <c r="E94" s="1"/>
      <c r="F94" s="42" t="s">
        <v>263</v>
      </c>
      <c r="G94" s="44">
        <v>1</v>
      </c>
      <c r="H94" s="14">
        <v>0</v>
      </c>
      <c r="I94" s="14">
        <f t="shared" si="8"/>
        <v>0</v>
      </c>
      <c r="J94" s="80"/>
      <c r="K94" s="14">
        <f t="shared" si="9"/>
        <v>0</v>
      </c>
      <c r="L94" s="14">
        <f t="shared" si="10"/>
        <v>0</v>
      </c>
      <c r="M94" s="14">
        <f t="shared" si="11"/>
        <v>0</v>
      </c>
    </row>
    <row r="95" spans="2:13" ht="26.25" customHeight="1">
      <c r="B95" s="2" t="s">
        <v>219</v>
      </c>
      <c r="C95" s="39" t="s">
        <v>310</v>
      </c>
      <c r="D95" s="1"/>
      <c r="E95" s="1"/>
      <c r="F95" s="42" t="s">
        <v>263</v>
      </c>
      <c r="G95" s="44">
        <v>1</v>
      </c>
      <c r="H95" s="14">
        <v>0</v>
      </c>
      <c r="I95" s="14">
        <f t="shared" si="8"/>
        <v>0</v>
      </c>
      <c r="J95" s="80"/>
      <c r="K95" s="14">
        <f t="shared" si="9"/>
        <v>0</v>
      </c>
      <c r="L95" s="14">
        <f t="shared" si="10"/>
        <v>0</v>
      </c>
      <c r="M95" s="14">
        <f t="shared" si="11"/>
        <v>0</v>
      </c>
    </row>
    <row r="96" spans="2:13" ht="23.25" customHeight="1">
      <c r="B96" s="2" t="s">
        <v>280</v>
      </c>
      <c r="C96" s="39" t="s">
        <v>61</v>
      </c>
      <c r="D96" s="1"/>
      <c r="E96" s="1"/>
      <c r="F96" s="42" t="s">
        <v>263</v>
      </c>
      <c r="G96" s="44">
        <v>1</v>
      </c>
      <c r="H96" s="14">
        <v>0</v>
      </c>
      <c r="I96" s="14">
        <f t="shared" si="8"/>
        <v>0</v>
      </c>
      <c r="J96" s="80"/>
      <c r="K96" s="14">
        <f t="shared" si="9"/>
        <v>0</v>
      </c>
      <c r="L96" s="14">
        <f t="shared" si="10"/>
        <v>0</v>
      </c>
      <c r="M96" s="14">
        <f t="shared" si="11"/>
        <v>0</v>
      </c>
    </row>
    <row r="97" spans="2:13" ht="24">
      <c r="B97" s="2" t="s">
        <v>281</v>
      </c>
      <c r="C97" s="39" t="s">
        <v>235</v>
      </c>
      <c r="D97" s="1"/>
      <c r="E97" s="1"/>
      <c r="F97" s="42" t="s">
        <v>263</v>
      </c>
      <c r="G97" s="44">
        <v>1</v>
      </c>
      <c r="H97" s="14">
        <v>0</v>
      </c>
      <c r="I97" s="14">
        <f t="shared" si="8"/>
        <v>0</v>
      </c>
      <c r="J97" s="80"/>
      <c r="K97" s="14">
        <f t="shared" si="9"/>
        <v>0</v>
      </c>
      <c r="L97" s="14">
        <f t="shared" si="10"/>
        <v>0</v>
      </c>
      <c r="M97" s="14">
        <f t="shared" si="11"/>
        <v>0</v>
      </c>
    </row>
    <row r="98" spans="2:13" ht="24">
      <c r="B98" s="2" t="s">
        <v>134</v>
      </c>
      <c r="C98" s="39" t="s">
        <v>236</v>
      </c>
      <c r="D98" s="1"/>
      <c r="E98" s="1"/>
      <c r="F98" s="42" t="s">
        <v>263</v>
      </c>
      <c r="G98" s="44">
        <v>13</v>
      </c>
      <c r="H98" s="14">
        <v>0</v>
      </c>
      <c r="I98" s="14">
        <f t="shared" si="8"/>
        <v>0</v>
      </c>
      <c r="J98" s="80"/>
      <c r="K98" s="14">
        <f t="shared" si="9"/>
        <v>0</v>
      </c>
      <c r="L98" s="14">
        <f t="shared" si="10"/>
        <v>0</v>
      </c>
      <c r="M98" s="14">
        <f t="shared" si="11"/>
        <v>0</v>
      </c>
    </row>
    <row r="99" spans="2:13" ht="24">
      <c r="B99" s="2" t="s">
        <v>282</v>
      </c>
      <c r="C99" s="39" t="s">
        <v>237</v>
      </c>
      <c r="D99" s="1"/>
      <c r="E99" s="1"/>
      <c r="F99" s="42" t="s">
        <v>263</v>
      </c>
      <c r="G99" s="44">
        <v>4</v>
      </c>
      <c r="H99" s="14">
        <v>0</v>
      </c>
      <c r="I99" s="14">
        <f t="shared" si="8"/>
        <v>0</v>
      </c>
      <c r="J99" s="80"/>
      <c r="K99" s="14">
        <f t="shared" si="9"/>
        <v>0</v>
      </c>
      <c r="L99" s="14">
        <f t="shared" si="10"/>
        <v>0</v>
      </c>
      <c r="M99" s="14">
        <f t="shared" si="11"/>
        <v>0</v>
      </c>
    </row>
    <row r="100" spans="2:13" ht="24">
      <c r="B100" s="2" t="s">
        <v>283</v>
      </c>
      <c r="C100" s="39" t="s">
        <v>238</v>
      </c>
      <c r="D100" s="1"/>
      <c r="E100" s="1"/>
      <c r="F100" s="42" t="s">
        <v>263</v>
      </c>
      <c r="G100" s="44">
        <v>10</v>
      </c>
      <c r="H100" s="14">
        <v>0</v>
      </c>
      <c r="I100" s="14">
        <f t="shared" si="8"/>
        <v>0</v>
      </c>
      <c r="J100" s="80"/>
      <c r="K100" s="14">
        <f t="shared" si="9"/>
        <v>0</v>
      </c>
      <c r="L100" s="14">
        <f t="shared" si="10"/>
        <v>0</v>
      </c>
      <c r="M100" s="14">
        <f t="shared" si="11"/>
        <v>0</v>
      </c>
    </row>
    <row r="101" spans="2:13" ht="24">
      <c r="B101" s="2" t="s">
        <v>284</v>
      </c>
      <c r="C101" s="39" t="s">
        <v>239</v>
      </c>
      <c r="D101" s="1"/>
      <c r="E101" s="1"/>
      <c r="F101" s="42" t="s">
        <v>263</v>
      </c>
      <c r="G101" s="44">
        <v>1</v>
      </c>
      <c r="H101" s="14">
        <v>0</v>
      </c>
      <c r="I101" s="14">
        <f t="shared" si="8"/>
        <v>0</v>
      </c>
      <c r="J101" s="80"/>
      <c r="K101" s="14">
        <f t="shared" si="9"/>
        <v>0</v>
      </c>
      <c r="L101" s="14">
        <f t="shared" si="10"/>
        <v>0</v>
      </c>
      <c r="M101" s="14">
        <f t="shared" si="11"/>
        <v>0</v>
      </c>
    </row>
    <row r="102" spans="2:13" ht="24">
      <c r="B102" s="2" t="s">
        <v>288</v>
      </c>
      <c r="C102" s="39" t="s">
        <v>240</v>
      </c>
      <c r="D102" s="1"/>
      <c r="E102" s="1"/>
      <c r="F102" s="42" t="s">
        <v>263</v>
      </c>
      <c r="G102" s="44">
        <v>1</v>
      </c>
      <c r="H102" s="14">
        <v>0</v>
      </c>
      <c r="I102" s="14">
        <f t="shared" si="8"/>
        <v>0</v>
      </c>
      <c r="J102" s="80"/>
      <c r="K102" s="14">
        <f t="shared" si="9"/>
        <v>0</v>
      </c>
      <c r="L102" s="14">
        <f t="shared" si="10"/>
        <v>0</v>
      </c>
      <c r="M102" s="14">
        <f t="shared" si="11"/>
        <v>0</v>
      </c>
    </row>
    <row r="103" spans="2:13" ht="12.75">
      <c r="B103" s="2" t="s">
        <v>289</v>
      </c>
      <c r="C103" s="137" t="s">
        <v>241</v>
      </c>
      <c r="D103" s="1"/>
      <c r="E103" s="1"/>
      <c r="F103" s="40" t="s">
        <v>264</v>
      </c>
      <c r="G103" s="96">
        <v>21</v>
      </c>
      <c r="H103" s="14">
        <v>0</v>
      </c>
      <c r="I103" s="14">
        <f t="shared" si="8"/>
        <v>0</v>
      </c>
      <c r="J103" s="80"/>
      <c r="K103" s="14">
        <f t="shared" si="9"/>
        <v>0</v>
      </c>
      <c r="L103" s="14">
        <f t="shared" si="10"/>
        <v>0</v>
      </c>
      <c r="M103" s="14">
        <f t="shared" si="11"/>
        <v>0</v>
      </c>
    </row>
    <row r="104" spans="2:13" ht="12.75">
      <c r="B104" s="2" t="s">
        <v>290</v>
      </c>
      <c r="C104" s="137" t="s">
        <v>242</v>
      </c>
      <c r="D104" s="1"/>
      <c r="E104" s="1"/>
      <c r="F104" s="40" t="s">
        <v>264</v>
      </c>
      <c r="G104" s="41">
        <v>9</v>
      </c>
      <c r="H104" s="14">
        <v>0</v>
      </c>
      <c r="I104" s="14">
        <f t="shared" si="8"/>
        <v>0</v>
      </c>
      <c r="J104" s="80"/>
      <c r="K104" s="14">
        <f t="shared" si="9"/>
        <v>0</v>
      </c>
      <c r="L104" s="14">
        <f t="shared" si="10"/>
        <v>0</v>
      </c>
      <c r="M104" s="14">
        <f t="shared" si="11"/>
        <v>0</v>
      </c>
    </row>
    <row r="105" spans="2:13" ht="12.75">
      <c r="B105" s="2" t="s">
        <v>291</v>
      </c>
      <c r="C105" s="39" t="s">
        <v>243</v>
      </c>
      <c r="D105" s="1"/>
      <c r="E105" s="1"/>
      <c r="F105" s="42" t="s">
        <v>264</v>
      </c>
      <c r="G105" s="44">
        <v>6</v>
      </c>
      <c r="H105" s="14">
        <v>0</v>
      </c>
      <c r="I105" s="14">
        <f t="shared" si="8"/>
        <v>0</v>
      </c>
      <c r="J105" s="80"/>
      <c r="K105" s="14">
        <f t="shared" si="9"/>
        <v>0</v>
      </c>
      <c r="L105" s="14">
        <f t="shared" si="10"/>
        <v>0</v>
      </c>
      <c r="M105" s="14">
        <f t="shared" si="11"/>
        <v>0</v>
      </c>
    </row>
    <row r="106" spans="2:13" ht="12.75">
      <c r="B106" s="2" t="s">
        <v>292</v>
      </c>
      <c r="C106" s="39" t="s">
        <v>244</v>
      </c>
      <c r="D106" s="1"/>
      <c r="E106" s="1"/>
      <c r="F106" s="42" t="s">
        <v>264</v>
      </c>
      <c r="G106" s="44">
        <v>1</v>
      </c>
      <c r="H106" s="14">
        <v>0</v>
      </c>
      <c r="I106" s="14">
        <f t="shared" si="8"/>
        <v>0</v>
      </c>
      <c r="J106" s="80"/>
      <c r="K106" s="14">
        <f t="shared" si="9"/>
        <v>0</v>
      </c>
      <c r="L106" s="14">
        <f t="shared" si="10"/>
        <v>0</v>
      </c>
      <c r="M106" s="14">
        <f t="shared" si="11"/>
        <v>0</v>
      </c>
    </row>
    <row r="107" spans="2:13" ht="12.75">
      <c r="B107" s="2" t="s">
        <v>293</v>
      </c>
      <c r="C107" s="39" t="s">
        <v>245</v>
      </c>
      <c r="D107" s="1"/>
      <c r="E107" s="1"/>
      <c r="F107" s="42" t="s">
        <v>265</v>
      </c>
      <c r="G107" s="44">
        <v>3</v>
      </c>
      <c r="H107" s="14">
        <v>0</v>
      </c>
      <c r="I107" s="14">
        <f t="shared" si="8"/>
        <v>0</v>
      </c>
      <c r="J107" s="80"/>
      <c r="K107" s="14">
        <f t="shared" si="9"/>
        <v>0</v>
      </c>
      <c r="L107" s="14">
        <f t="shared" si="10"/>
        <v>0</v>
      </c>
      <c r="M107" s="14">
        <f t="shared" si="11"/>
        <v>0</v>
      </c>
    </row>
    <row r="108" spans="2:13" ht="12.75">
      <c r="B108" s="2" t="s">
        <v>294</v>
      </c>
      <c r="C108" s="39" t="s">
        <v>246</v>
      </c>
      <c r="D108" s="1"/>
      <c r="E108" s="1"/>
      <c r="F108" s="42" t="s">
        <v>265</v>
      </c>
      <c r="G108" s="44">
        <v>1</v>
      </c>
      <c r="H108" s="14">
        <v>0</v>
      </c>
      <c r="I108" s="14">
        <f t="shared" si="8"/>
        <v>0</v>
      </c>
      <c r="J108" s="80"/>
      <c r="K108" s="14">
        <f t="shared" si="9"/>
        <v>0</v>
      </c>
      <c r="L108" s="14">
        <f t="shared" si="10"/>
        <v>0</v>
      </c>
      <c r="M108" s="14">
        <f t="shared" si="11"/>
        <v>0</v>
      </c>
    </row>
    <row r="109" spans="2:13" ht="12.75">
      <c r="B109" s="2" t="s">
        <v>295</v>
      </c>
      <c r="C109" s="39" t="s">
        <v>247</v>
      </c>
      <c r="D109" s="1"/>
      <c r="E109" s="1"/>
      <c r="F109" s="42" t="s">
        <v>264</v>
      </c>
      <c r="G109" s="44">
        <v>1</v>
      </c>
      <c r="H109" s="14">
        <v>0</v>
      </c>
      <c r="I109" s="14">
        <f t="shared" si="8"/>
        <v>0</v>
      </c>
      <c r="J109" s="80"/>
      <c r="K109" s="14">
        <f t="shared" si="9"/>
        <v>0</v>
      </c>
      <c r="L109" s="14">
        <f t="shared" si="10"/>
        <v>0</v>
      </c>
      <c r="M109" s="14">
        <f t="shared" si="11"/>
        <v>0</v>
      </c>
    </row>
    <row r="110" spans="1:13" s="161" customFormat="1" ht="12.75">
      <c r="A110" s="162"/>
      <c r="B110" s="2" t="s">
        <v>296</v>
      </c>
      <c r="C110" s="39" t="s">
        <v>112</v>
      </c>
      <c r="D110" s="1"/>
      <c r="E110" s="1"/>
      <c r="F110" s="42" t="s">
        <v>264</v>
      </c>
      <c r="G110" s="43">
        <v>1</v>
      </c>
      <c r="H110" s="14">
        <v>0</v>
      </c>
      <c r="I110" s="14">
        <f t="shared" si="8"/>
        <v>0</v>
      </c>
      <c r="J110" s="80"/>
      <c r="K110" s="14">
        <f t="shared" si="9"/>
        <v>0</v>
      </c>
      <c r="L110" s="14">
        <f t="shared" si="10"/>
        <v>0</v>
      </c>
      <c r="M110" s="14">
        <f t="shared" si="11"/>
        <v>0</v>
      </c>
    </row>
    <row r="111" spans="1:13" s="161" customFormat="1" ht="12.75">
      <c r="A111" s="162"/>
      <c r="B111" s="2" t="s">
        <v>127</v>
      </c>
      <c r="C111" s="39" t="s">
        <v>248</v>
      </c>
      <c r="D111" s="1"/>
      <c r="E111" s="1"/>
      <c r="F111" s="42" t="s">
        <v>263</v>
      </c>
      <c r="G111" s="44">
        <v>1</v>
      </c>
      <c r="H111" s="14">
        <v>0</v>
      </c>
      <c r="I111" s="14">
        <f t="shared" si="8"/>
        <v>0</v>
      </c>
      <c r="J111" s="80"/>
      <c r="K111" s="14">
        <f t="shared" si="9"/>
        <v>0</v>
      </c>
      <c r="L111" s="14">
        <f t="shared" si="10"/>
        <v>0</v>
      </c>
      <c r="M111" s="14">
        <f t="shared" si="11"/>
        <v>0</v>
      </c>
    </row>
    <row r="112" spans="1:13" s="161" customFormat="1" ht="12.75">
      <c r="A112" s="162"/>
      <c r="B112" s="2" t="s">
        <v>128</v>
      </c>
      <c r="C112" s="39" t="s">
        <v>249</v>
      </c>
      <c r="D112" s="1"/>
      <c r="E112" s="1"/>
      <c r="F112" s="42" t="s">
        <v>263</v>
      </c>
      <c r="G112" s="44">
        <v>1</v>
      </c>
      <c r="H112" s="14">
        <v>0</v>
      </c>
      <c r="I112" s="14">
        <f t="shared" si="8"/>
        <v>0</v>
      </c>
      <c r="J112" s="80"/>
      <c r="K112" s="14">
        <f t="shared" si="9"/>
        <v>0</v>
      </c>
      <c r="L112" s="14">
        <f t="shared" si="10"/>
        <v>0</v>
      </c>
      <c r="M112" s="14">
        <f t="shared" si="11"/>
        <v>0</v>
      </c>
    </row>
    <row r="113" spans="1:13" s="161" customFormat="1" ht="12.75">
      <c r="A113" s="162"/>
      <c r="B113" s="2" t="s">
        <v>129</v>
      </c>
      <c r="C113" s="39" t="s">
        <v>250</v>
      </c>
      <c r="D113" s="1"/>
      <c r="E113" s="1"/>
      <c r="F113" s="42" t="s">
        <v>265</v>
      </c>
      <c r="G113" s="44">
        <v>1</v>
      </c>
      <c r="H113" s="14">
        <v>0</v>
      </c>
      <c r="I113" s="14">
        <f t="shared" si="8"/>
        <v>0</v>
      </c>
      <c r="J113" s="80"/>
      <c r="K113" s="14">
        <f t="shared" si="9"/>
        <v>0</v>
      </c>
      <c r="L113" s="14">
        <f t="shared" si="10"/>
        <v>0</v>
      </c>
      <c r="M113" s="14">
        <f t="shared" si="11"/>
        <v>0</v>
      </c>
    </row>
    <row r="114" spans="1:13" s="161" customFormat="1" ht="12.75">
      <c r="A114" s="162"/>
      <c r="B114" s="2" t="s">
        <v>130</v>
      </c>
      <c r="C114" s="39" t="s">
        <v>251</v>
      </c>
      <c r="D114" s="1"/>
      <c r="E114" s="1"/>
      <c r="F114" s="42" t="s">
        <v>264</v>
      </c>
      <c r="G114" s="44">
        <v>1</v>
      </c>
      <c r="H114" s="14">
        <v>0</v>
      </c>
      <c r="I114" s="14">
        <f t="shared" si="8"/>
        <v>0</v>
      </c>
      <c r="J114" s="80"/>
      <c r="K114" s="14">
        <f t="shared" si="9"/>
        <v>0</v>
      </c>
      <c r="L114" s="14">
        <f t="shared" si="10"/>
        <v>0</v>
      </c>
      <c r="M114" s="14">
        <f t="shared" si="11"/>
        <v>0</v>
      </c>
    </row>
    <row r="115" spans="1:13" s="161" customFormat="1" ht="12.75">
      <c r="A115" s="162"/>
      <c r="B115" s="2" t="s">
        <v>131</v>
      </c>
      <c r="C115" s="39" t="s">
        <v>252</v>
      </c>
      <c r="D115" s="1"/>
      <c r="E115" s="1"/>
      <c r="F115" s="42" t="s">
        <v>265</v>
      </c>
      <c r="G115" s="44">
        <v>1</v>
      </c>
      <c r="H115" s="14">
        <v>0</v>
      </c>
      <c r="I115" s="14">
        <f t="shared" si="8"/>
        <v>0</v>
      </c>
      <c r="J115" s="80"/>
      <c r="K115" s="14">
        <f t="shared" si="9"/>
        <v>0</v>
      </c>
      <c r="L115" s="14">
        <f t="shared" si="10"/>
        <v>0</v>
      </c>
      <c r="M115" s="14">
        <f t="shared" si="11"/>
        <v>0</v>
      </c>
    </row>
    <row r="116" spans="1:13" s="161" customFormat="1" ht="12.75">
      <c r="A116" s="162"/>
      <c r="B116" s="2" t="s">
        <v>297</v>
      </c>
      <c r="C116" s="39" t="s">
        <v>253</v>
      </c>
      <c r="D116" s="1"/>
      <c r="E116" s="1"/>
      <c r="F116" s="42" t="s">
        <v>264</v>
      </c>
      <c r="G116" s="44">
        <v>2</v>
      </c>
      <c r="H116" s="14">
        <v>0</v>
      </c>
      <c r="I116" s="14">
        <f t="shared" si="8"/>
        <v>0</v>
      </c>
      <c r="J116" s="80"/>
      <c r="K116" s="14">
        <f t="shared" si="9"/>
        <v>0</v>
      </c>
      <c r="L116" s="14">
        <f t="shared" si="10"/>
        <v>0</v>
      </c>
      <c r="M116" s="14">
        <f t="shared" si="11"/>
        <v>0</v>
      </c>
    </row>
    <row r="117" spans="2:13" s="162" customFormat="1" ht="12.75">
      <c r="B117" s="2" t="s">
        <v>298</v>
      </c>
      <c r="C117" s="137" t="s">
        <v>23</v>
      </c>
      <c r="D117" s="1"/>
      <c r="E117" s="1"/>
      <c r="F117" s="40" t="s">
        <v>265</v>
      </c>
      <c r="G117" s="41">
        <v>3</v>
      </c>
      <c r="H117" s="14">
        <v>0</v>
      </c>
      <c r="I117" s="14">
        <f t="shared" si="8"/>
        <v>0</v>
      </c>
      <c r="J117" s="80"/>
      <c r="K117" s="14">
        <f t="shared" si="9"/>
        <v>0</v>
      </c>
      <c r="L117" s="14">
        <f t="shared" si="10"/>
        <v>0</v>
      </c>
      <c r="M117" s="14">
        <f t="shared" si="11"/>
        <v>0</v>
      </c>
    </row>
    <row r="118" spans="1:13" s="161" customFormat="1" ht="12.75">
      <c r="A118" s="162"/>
      <c r="B118" s="2" t="s">
        <v>299</v>
      </c>
      <c r="C118" s="39" t="s">
        <v>315</v>
      </c>
      <c r="D118" s="1"/>
      <c r="E118" s="1"/>
      <c r="F118" s="42" t="s">
        <v>266</v>
      </c>
      <c r="G118" s="44">
        <v>2</v>
      </c>
      <c r="H118" s="14">
        <v>0</v>
      </c>
      <c r="I118" s="14">
        <f t="shared" si="8"/>
        <v>0</v>
      </c>
      <c r="J118" s="80"/>
      <c r="K118" s="14">
        <f t="shared" si="9"/>
        <v>0</v>
      </c>
      <c r="L118" s="14">
        <f t="shared" si="10"/>
        <v>0</v>
      </c>
      <c r="M118" s="14">
        <f t="shared" si="11"/>
        <v>0</v>
      </c>
    </row>
    <row r="119" spans="1:13" s="161" customFormat="1" ht="12.75">
      <c r="A119" s="162"/>
      <c r="B119" s="2" t="s">
        <v>300</v>
      </c>
      <c r="C119" s="39" t="s">
        <v>254</v>
      </c>
      <c r="D119" s="1"/>
      <c r="E119" s="1"/>
      <c r="F119" s="42" t="s">
        <v>267</v>
      </c>
      <c r="G119" s="44">
        <v>10</v>
      </c>
      <c r="H119" s="14">
        <v>0</v>
      </c>
      <c r="I119" s="14">
        <f t="shared" si="8"/>
        <v>0</v>
      </c>
      <c r="J119" s="80"/>
      <c r="K119" s="14">
        <f t="shared" si="9"/>
        <v>0</v>
      </c>
      <c r="L119" s="14">
        <f t="shared" si="10"/>
        <v>0</v>
      </c>
      <c r="M119" s="14">
        <f t="shared" si="11"/>
        <v>0</v>
      </c>
    </row>
    <row r="120" spans="1:13" s="161" customFormat="1" ht="12.75">
      <c r="A120" s="162"/>
      <c r="B120" s="2" t="s">
        <v>301</v>
      </c>
      <c r="C120" s="39" t="s">
        <v>255</v>
      </c>
      <c r="D120" s="1"/>
      <c r="E120" s="1"/>
      <c r="F120" s="42" t="s">
        <v>265</v>
      </c>
      <c r="G120" s="44">
        <v>4</v>
      </c>
      <c r="H120" s="14">
        <v>0</v>
      </c>
      <c r="I120" s="14">
        <f t="shared" si="8"/>
        <v>0</v>
      </c>
      <c r="J120" s="80"/>
      <c r="K120" s="14">
        <f t="shared" si="9"/>
        <v>0</v>
      </c>
      <c r="L120" s="14">
        <f t="shared" si="10"/>
        <v>0</v>
      </c>
      <c r="M120" s="14">
        <f t="shared" si="11"/>
        <v>0</v>
      </c>
    </row>
    <row r="121" spans="1:13" s="161" customFormat="1" ht="12.75">
      <c r="A121" s="162"/>
      <c r="B121" s="2" t="s">
        <v>302</v>
      </c>
      <c r="C121" s="39" t="s">
        <v>256</v>
      </c>
      <c r="D121" s="1"/>
      <c r="E121" s="1"/>
      <c r="F121" s="42" t="s">
        <v>268</v>
      </c>
      <c r="G121" s="44">
        <v>2</v>
      </c>
      <c r="H121" s="14">
        <v>0</v>
      </c>
      <c r="I121" s="14">
        <f t="shared" si="8"/>
        <v>0</v>
      </c>
      <c r="J121" s="80"/>
      <c r="K121" s="14">
        <f t="shared" si="9"/>
        <v>0</v>
      </c>
      <c r="L121" s="14">
        <f t="shared" si="10"/>
        <v>0</v>
      </c>
      <c r="M121" s="14">
        <f t="shared" si="11"/>
        <v>0</v>
      </c>
    </row>
    <row r="122" spans="1:13" s="161" customFormat="1" ht="12.75">
      <c r="A122" s="162"/>
      <c r="B122" s="2" t="s">
        <v>303</v>
      </c>
      <c r="C122" s="39" t="s">
        <v>257</v>
      </c>
      <c r="D122" s="1"/>
      <c r="E122" s="1"/>
      <c r="F122" s="42" t="s">
        <v>264</v>
      </c>
      <c r="G122" s="44">
        <v>1000</v>
      </c>
      <c r="H122" s="14">
        <v>0</v>
      </c>
      <c r="I122" s="14">
        <f t="shared" si="8"/>
        <v>0</v>
      </c>
      <c r="J122" s="80"/>
      <c r="K122" s="14">
        <f t="shared" si="9"/>
        <v>0</v>
      </c>
      <c r="L122" s="14">
        <f t="shared" si="10"/>
        <v>0</v>
      </c>
      <c r="M122" s="14">
        <f t="shared" si="11"/>
        <v>0</v>
      </c>
    </row>
    <row r="123" spans="1:13" s="161" customFormat="1" ht="12.75">
      <c r="A123" s="162"/>
      <c r="B123" s="2" t="s">
        <v>304</v>
      </c>
      <c r="C123" s="39" t="s">
        <v>258</v>
      </c>
      <c r="D123" s="1"/>
      <c r="E123" s="1"/>
      <c r="F123" s="42" t="s">
        <v>265</v>
      </c>
      <c r="G123" s="44">
        <v>2</v>
      </c>
      <c r="H123" s="14">
        <v>0</v>
      </c>
      <c r="I123" s="14">
        <f t="shared" si="8"/>
        <v>0</v>
      </c>
      <c r="J123" s="80"/>
      <c r="K123" s="14">
        <f t="shared" si="9"/>
        <v>0</v>
      </c>
      <c r="L123" s="14">
        <f t="shared" si="10"/>
        <v>0</v>
      </c>
      <c r="M123" s="14">
        <f t="shared" si="11"/>
        <v>0</v>
      </c>
    </row>
    <row r="124" spans="1:13" s="161" customFormat="1" ht="12.75">
      <c r="A124" s="162"/>
      <c r="B124" s="2" t="s">
        <v>305</v>
      </c>
      <c r="C124" s="39" t="s">
        <v>259</v>
      </c>
      <c r="D124" s="1"/>
      <c r="E124" s="1"/>
      <c r="F124" s="42" t="s">
        <v>265</v>
      </c>
      <c r="G124" s="44">
        <v>2</v>
      </c>
      <c r="H124" s="14">
        <v>0</v>
      </c>
      <c r="I124" s="14">
        <f t="shared" si="8"/>
        <v>0</v>
      </c>
      <c r="J124" s="80"/>
      <c r="K124" s="14">
        <f t="shared" si="9"/>
        <v>0</v>
      </c>
      <c r="L124" s="14">
        <f t="shared" si="10"/>
        <v>0</v>
      </c>
      <c r="M124" s="14">
        <f t="shared" si="11"/>
        <v>0</v>
      </c>
    </row>
    <row r="125" spans="1:13" s="161" customFormat="1" ht="24">
      <c r="A125" s="162"/>
      <c r="B125" s="2" t="s">
        <v>306</v>
      </c>
      <c r="C125" s="39" t="s">
        <v>260</v>
      </c>
      <c r="D125" s="1"/>
      <c r="E125" s="1"/>
      <c r="F125" s="42" t="s">
        <v>269</v>
      </c>
      <c r="G125" s="44">
        <v>8</v>
      </c>
      <c r="H125" s="14">
        <v>0</v>
      </c>
      <c r="I125" s="14">
        <f t="shared" si="8"/>
        <v>0</v>
      </c>
      <c r="J125" s="80"/>
      <c r="K125" s="14">
        <f t="shared" si="9"/>
        <v>0</v>
      </c>
      <c r="L125" s="14">
        <f t="shared" si="10"/>
        <v>0</v>
      </c>
      <c r="M125" s="14">
        <f t="shared" si="11"/>
        <v>0</v>
      </c>
    </row>
    <row r="126" spans="1:13" s="161" customFormat="1" ht="12.75">
      <c r="A126" s="162"/>
      <c r="B126" s="2" t="s">
        <v>307</v>
      </c>
      <c r="C126" s="39" t="s">
        <v>261</v>
      </c>
      <c r="D126" s="1"/>
      <c r="E126" s="1"/>
      <c r="F126" s="42" t="s">
        <v>265</v>
      </c>
      <c r="G126" s="44">
        <v>1</v>
      </c>
      <c r="H126" s="14">
        <v>0</v>
      </c>
      <c r="I126" s="14">
        <f t="shared" si="8"/>
        <v>0</v>
      </c>
      <c r="J126" s="80"/>
      <c r="K126" s="14">
        <f t="shared" si="9"/>
        <v>0</v>
      </c>
      <c r="L126" s="14">
        <f t="shared" si="10"/>
        <v>0</v>
      </c>
      <c r="M126" s="14">
        <f t="shared" si="11"/>
        <v>0</v>
      </c>
    </row>
    <row r="127" spans="1:13" s="161" customFormat="1" ht="12.75">
      <c r="A127" s="162"/>
      <c r="B127" s="2" t="s">
        <v>308</v>
      </c>
      <c r="C127" s="39" t="s">
        <v>262</v>
      </c>
      <c r="D127" s="1"/>
      <c r="E127" s="1"/>
      <c r="F127" s="42" t="s">
        <v>270</v>
      </c>
      <c r="G127" s="44">
        <v>1</v>
      </c>
      <c r="H127" s="14">
        <v>0</v>
      </c>
      <c r="I127" s="14">
        <f t="shared" si="8"/>
        <v>0</v>
      </c>
      <c r="J127" s="80"/>
      <c r="K127" s="14">
        <f t="shared" si="9"/>
        <v>0</v>
      </c>
      <c r="L127" s="14">
        <f t="shared" si="10"/>
        <v>0</v>
      </c>
      <c r="M127" s="14">
        <f t="shared" si="11"/>
        <v>0</v>
      </c>
    </row>
    <row r="128" spans="2:13" ht="12.75">
      <c r="B128" s="91"/>
      <c r="C128" s="92"/>
      <c r="D128" s="90"/>
      <c r="E128" s="90"/>
      <c r="F128" s="2"/>
      <c r="G128" s="3"/>
      <c r="H128" s="64" t="s">
        <v>218</v>
      </c>
      <c r="I128" s="14">
        <f>SUM(I91:I127)</f>
        <v>0</v>
      </c>
      <c r="J128" s="80"/>
      <c r="K128" s="14"/>
      <c r="L128" s="14"/>
      <c r="M128" s="14"/>
    </row>
    <row r="129" spans="2:13" ht="12.75">
      <c r="B129" s="35"/>
      <c r="C129" s="36"/>
      <c r="D129" s="1"/>
      <c r="E129" s="1"/>
      <c r="F129" s="2"/>
      <c r="G129" s="3"/>
      <c r="H129" s="14"/>
      <c r="I129" s="64" t="s">
        <v>229</v>
      </c>
      <c r="J129" s="81"/>
      <c r="K129" s="14">
        <f>SUM(K91:K128)</f>
        <v>0</v>
      </c>
      <c r="L129" s="14"/>
      <c r="M129" s="14"/>
    </row>
    <row r="130" spans="2:13" ht="12.75">
      <c r="B130" s="37"/>
      <c r="C130" s="38"/>
      <c r="D130" s="1"/>
      <c r="E130" s="1"/>
      <c r="F130" s="2"/>
      <c r="G130" s="3"/>
      <c r="H130" s="14"/>
      <c r="I130" s="14"/>
      <c r="J130" s="80"/>
      <c r="K130" s="14"/>
      <c r="L130" s="64" t="s">
        <v>228</v>
      </c>
      <c r="M130" s="14">
        <f>SUM(M91:M129)</f>
        <v>0</v>
      </c>
    </row>
    <row r="131" spans="2:13" ht="12.75">
      <c r="B131" s="46"/>
      <c r="C131" s="55"/>
      <c r="D131" s="46"/>
      <c r="E131" s="46"/>
      <c r="F131" s="46"/>
      <c r="G131" s="110"/>
      <c r="H131" s="65"/>
      <c r="I131" s="65"/>
      <c r="J131" s="82"/>
      <c r="K131" s="65"/>
      <c r="L131" s="65"/>
      <c r="M131" s="65"/>
    </row>
    <row r="132" spans="2:13" ht="76.5">
      <c r="B132" s="56" t="s">
        <v>62</v>
      </c>
      <c r="C132" s="10" t="s">
        <v>212</v>
      </c>
      <c r="D132" s="10" t="s">
        <v>213</v>
      </c>
      <c r="E132" s="10" t="s">
        <v>214</v>
      </c>
      <c r="F132" s="10" t="s">
        <v>215</v>
      </c>
      <c r="G132" s="11" t="s">
        <v>232</v>
      </c>
      <c r="H132" s="63" t="s">
        <v>217</v>
      </c>
      <c r="I132" s="63" t="s">
        <v>224</v>
      </c>
      <c r="J132" s="79" t="s">
        <v>147</v>
      </c>
      <c r="K132" s="63" t="s">
        <v>225</v>
      </c>
      <c r="L132" s="63" t="s">
        <v>226</v>
      </c>
      <c r="M132" s="63" t="s">
        <v>227</v>
      </c>
    </row>
    <row r="133" spans="2:13" ht="12.75">
      <c r="B133" s="2">
        <v>1</v>
      </c>
      <c r="C133" s="39" t="s">
        <v>139</v>
      </c>
      <c r="D133" s="1"/>
      <c r="E133" s="1"/>
      <c r="F133" s="42" t="s">
        <v>263</v>
      </c>
      <c r="G133" s="44">
        <v>20</v>
      </c>
      <c r="H133" s="14">
        <v>0</v>
      </c>
      <c r="I133" s="14">
        <f aca="true" t="shared" si="12" ref="I133:I140">ROUND(G133*H133,2)</f>
        <v>0</v>
      </c>
      <c r="J133" s="80"/>
      <c r="K133" s="14">
        <f aca="true" t="shared" si="13" ref="K133:K140">ROUND(I133*J133,2)</f>
        <v>0</v>
      </c>
      <c r="L133" s="14">
        <f aca="true" t="shared" si="14" ref="L133:L140">(M133/G133)</f>
        <v>0</v>
      </c>
      <c r="M133" s="14">
        <f aca="true" t="shared" si="15" ref="M133:M140">ROUND(I133+K133,2)</f>
        <v>0</v>
      </c>
    </row>
    <row r="134" spans="2:13" ht="12.75">
      <c r="B134" s="2">
        <v>2</v>
      </c>
      <c r="C134" s="39" t="s">
        <v>140</v>
      </c>
      <c r="D134" s="1"/>
      <c r="E134" s="1"/>
      <c r="F134" s="42" t="s">
        <v>263</v>
      </c>
      <c r="G134" s="44">
        <v>1</v>
      </c>
      <c r="H134" s="14">
        <v>0</v>
      </c>
      <c r="I134" s="14">
        <f t="shared" si="12"/>
        <v>0</v>
      </c>
      <c r="J134" s="80"/>
      <c r="K134" s="14">
        <f t="shared" si="13"/>
        <v>0</v>
      </c>
      <c r="L134" s="14">
        <f t="shared" si="14"/>
        <v>0</v>
      </c>
      <c r="M134" s="14">
        <f t="shared" si="15"/>
        <v>0</v>
      </c>
    </row>
    <row r="135" spans="2:13" ht="12.75">
      <c r="B135" s="2" t="s">
        <v>230</v>
      </c>
      <c r="C135" s="39" t="s">
        <v>141</v>
      </c>
      <c r="D135" s="1"/>
      <c r="E135" s="1"/>
      <c r="F135" s="42" t="s">
        <v>263</v>
      </c>
      <c r="G135" s="44">
        <v>1</v>
      </c>
      <c r="H135" s="14">
        <v>0</v>
      </c>
      <c r="I135" s="14">
        <f t="shared" si="12"/>
        <v>0</v>
      </c>
      <c r="J135" s="80"/>
      <c r="K135" s="14">
        <f t="shared" si="13"/>
        <v>0</v>
      </c>
      <c r="L135" s="14">
        <f t="shared" si="14"/>
        <v>0</v>
      </c>
      <c r="M135" s="14">
        <f t="shared" si="15"/>
        <v>0</v>
      </c>
    </row>
    <row r="136" spans="2:13" ht="12.75">
      <c r="B136" s="2" t="s">
        <v>231</v>
      </c>
      <c r="C136" s="39" t="s">
        <v>142</v>
      </c>
      <c r="D136" s="1"/>
      <c r="E136" s="1"/>
      <c r="F136" s="42" t="s">
        <v>263</v>
      </c>
      <c r="G136" s="44">
        <v>1</v>
      </c>
      <c r="H136" s="14">
        <v>0</v>
      </c>
      <c r="I136" s="14">
        <f t="shared" si="12"/>
        <v>0</v>
      </c>
      <c r="J136" s="80"/>
      <c r="K136" s="14">
        <f t="shared" si="13"/>
        <v>0</v>
      </c>
      <c r="L136" s="14">
        <f t="shared" si="14"/>
        <v>0</v>
      </c>
      <c r="M136" s="14">
        <f t="shared" si="15"/>
        <v>0</v>
      </c>
    </row>
    <row r="137" spans="2:13" ht="12.75">
      <c r="B137" s="2" t="s">
        <v>219</v>
      </c>
      <c r="C137" s="39" t="s">
        <v>143</v>
      </c>
      <c r="D137" s="1"/>
      <c r="E137" s="1"/>
      <c r="F137" s="42" t="s">
        <v>263</v>
      </c>
      <c r="G137" s="44">
        <v>1</v>
      </c>
      <c r="H137" s="14">
        <v>0</v>
      </c>
      <c r="I137" s="14">
        <f t="shared" si="12"/>
        <v>0</v>
      </c>
      <c r="J137" s="80"/>
      <c r="K137" s="14">
        <f t="shared" si="13"/>
        <v>0</v>
      </c>
      <c r="L137" s="14">
        <f t="shared" si="14"/>
        <v>0</v>
      </c>
      <c r="M137" s="14">
        <f t="shared" si="15"/>
        <v>0</v>
      </c>
    </row>
    <row r="138" spans="2:13" ht="12.75">
      <c r="B138" s="2" t="s">
        <v>280</v>
      </c>
      <c r="C138" s="39" t="s">
        <v>144</v>
      </c>
      <c r="D138" s="1"/>
      <c r="E138" s="1"/>
      <c r="F138" s="42" t="s">
        <v>263</v>
      </c>
      <c r="G138" s="44">
        <v>30</v>
      </c>
      <c r="H138" s="14">
        <v>0</v>
      </c>
      <c r="I138" s="14">
        <f t="shared" si="12"/>
        <v>0</v>
      </c>
      <c r="J138" s="80"/>
      <c r="K138" s="14">
        <f t="shared" si="13"/>
        <v>0</v>
      </c>
      <c r="L138" s="14">
        <f t="shared" si="14"/>
        <v>0</v>
      </c>
      <c r="M138" s="14">
        <f t="shared" si="15"/>
        <v>0</v>
      </c>
    </row>
    <row r="139" spans="2:13" ht="24">
      <c r="B139" s="2" t="s">
        <v>281</v>
      </c>
      <c r="C139" s="39" t="s">
        <v>145</v>
      </c>
      <c r="D139" s="1"/>
      <c r="E139" s="1"/>
      <c r="F139" s="42" t="s">
        <v>221</v>
      </c>
      <c r="G139" s="44">
        <v>560</v>
      </c>
      <c r="H139" s="14">
        <v>0</v>
      </c>
      <c r="I139" s="14">
        <f t="shared" si="12"/>
        <v>0</v>
      </c>
      <c r="J139" s="80"/>
      <c r="K139" s="14">
        <f t="shared" si="13"/>
        <v>0</v>
      </c>
      <c r="L139" s="14">
        <f t="shared" si="14"/>
        <v>0</v>
      </c>
      <c r="M139" s="14">
        <f t="shared" si="15"/>
        <v>0</v>
      </c>
    </row>
    <row r="140" spans="2:13" ht="116.25" customHeight="1">
      <c r="B140" s="2" t="s">
        <v>134</v>
      </c>
      <c r="C140" s="39" t="s">
        <v>63</v>
      </c>
      <c r="D140" s="1"/>
      <c r="E140" s="1"/>
      <c r="F140" s="42" t="s">
        <v>263</v>
      </c>
      <c r="G140" s="44">
        <v>40</v>
      </c>
      <c r="H140" s="14">
        <v>0</v>
      </c>
      <c r="I140" s="14">
        <f t="shared" si="12"/>
        <v>0</v>
      </c>
      <c r="J140" s="80"/>
      <c r="K140" s="14">
        <f t="shared" si="13"/>
        <v>0</v>
      </c>
      <c r="L140" s="14">
        <f t="shared" si="14"/>
        <v>0</v>
      </c>
      <c r="M140" s="14">
        <f t="shared" si="15"/>
        <v>0</v>
      </c>
    </row>
    <row r="141" spans="2:13" ht="12.75">
      <c r="B141" s="2"/>
      <c r="C141" s="13"/>
      <c r="D141" s="1"/>
      <c r="E141" s="1"/>
      <c r="F141" s="2"/>
      <c r="G141" s="3"/>
      <c r="H141" s="64" t="s">
        <v>218</v>
      </c>
      <c r="I141" s="14">
        <f>SUM(I133:I140)</f>
        <v>0</v>
      </c>
      <c r="J141" s="80"/>
      <c r="K141" s="14"/>
      <c r="L141" s="14"/>
      <c r="M141" s="14"/>
    </row>
    <row r="142" spans="2:13" ht="12.75">
      <c r="B142" s="2"/>
      <c r="C142" s="13"/>
      <c r="D142" s="1"/>
      <c r="E142" s="1"/>
      <c r="F142" s="2"/>
      <c r="G142" s="3"/>
      <c r="H142" s="14"/>
      <c r="I142" s="64" t="s">
        <v>229</v>
      </c>
      <c r="J142" s="81"/>
      <c r="K142" s="14">
        <f>SUM(K133:K141)</f>
        <v>0</v>
      </c>
      <c r="L142" s="64" t="s">
        <v>228</v>
      </c>
      <c r="M142" s="14">
        <f>SUM(M133:M141)</f>
        <v>0</v>
      </c>
    </row>
    <row r="143" spans="2:13" ht="12.75">
      <c r="B143" s="2"/>
      <c r="C143" s="13"/>
      <c r="D143" s="1"/>
      <c r="E143" s="1"/>
      <c r="F143" s="2"/>
      <c r="G143" s="3"/>
      <c r="H143" s="14"/>
      <c r="I143" s="14"/>
      <c r="J143" s="80"/>
      <c r="K143" s="14"/>
      <c r="L143" s="14"/>
      <c r="M143" s="14"/>
    </row>
    <row r="144" spans="2:13" ht="12.75">
      <c r="B144" s="46"/>
      <c r="C144" s="55"/>
      <c r="D144" s="46"/>
      <c r="E144" s="46"/>
      <c r="F144" s="46"/>
      <c r="G144" s="110"/>
      <c r="H144" s="65"/>
      <c r="I144" s="65"/>
      <c r="J144" s="82"/>
      <c r="K144" s="65"/>
      <c r="L144" s="65"/>
      <c r="M144" s="65"/>
    </row>
    <row r="145" spans="1:66" s="17" customFormat="1" ht="76.5">
      <c r="A145" s="5"/>
      <c r="B145" s="56" t="s">
        <v>64</v>
      </c>
      <c r="C145" s="10" t="s">
        <v>212</v>
      </c>
      <c r="D145" s="10" t="s">
        <v>213</v>
      </c>
      <c r="E145" s="10" t="s">
        <v>214</v>
      </c>
      <c r="F145" s="10" t="s">
        <v>215</v>
      </c>
      <c r="G145" s="11" t="s">
        <v>279</v>
      </c>
      <c r="H145" s="63" t="s">
        <v>217</v>
      </c>
      <c r="I145" s="63" t="s">
        <v>224</v>
      </c>
      <c r="J145" s="79" t="s">
        <v>147</v>
      </c>
      <c r="K145" s="63" t="s">
        <v>225</v>
      </c>
      <c r="L145" s="63" t="s">
        <v>226</v>
      </c>
      <c r="M145" s="63" t="s">
        <v>227</v>
      </c>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2:13" s="5" customFormat="1" ht="24.75" customHeight="1">
      <c r="B146" s="2">
        <v>1</v>
      </c>
      <c r="C146" s="39" t="s">
        <v>104</v>
      </c>
      <c r="D146" s="1"/>
      <c r="E146" s="1"/>
      <c r="F146" s="42" t="s">
        <v>221</v>
      </c>
      <c r="G146" s="44">
        <v>210</v>
      </c>
      <c r="H146" s="14">
        <v>0</v>
      </c>
      <c r="I146" s="14">
        <f>ROUND(G146*H146,2)</f>
        <v>0</v>
      </c>
      <c r="J146" s="80"/>
      <c r="K146" s="14">
        <f>ROUND(I146*J146,2)</f>
        <v>0</v>
      </c>
      <c r="L146" s="14">
        <f>(M146/G146)</f>
        <v>0</v>
      </c>
      <c r="M146" s="14">
        <f>ROUND(I146+K146,2)</f>
        <v>0</v>
      </c>
    </row>
    <row r="147" spans="2:13" s="5" customFormat="1" ht="24.75" customHeight="1">
      <c r="B147" s="2">
        <v>2</v>
      </c>
      <c r="C147" s="39" t="s">
        <v>105</v>
      </c>
      <c r="D147" s="1"/>
      <c r="E147" s="1"/>
      <c r="F147" s="42" t="s">
        <v>221</v>
      </c>
      <c r="G147" s="44">
        <v>230</v>
      </c>
      <c r="H147" s="14">
        <v>0</v>
      </c>
      <c r="I147" s="14">
        <f>ROUND(G147*H147,2)</f>
        <v>0</v>
      </c>
      <c r="J147" s="80"/>
      <c r="K147" s="14">
        <f>ROUND(I147*J147,2)</f>
        <v>0</v>
      </c>
      <c r="L147" s="14">
        <f>(M147/G147)</f>
        <v>0</v>
      </c>
      <c r="M147" s="14">
        <f>ROUND(I147+K147,2)</f>
        <v>0</v>
      </c>
    </row>
    <row r="148" spans="2:13" s="5" customFormat="1" ht="24.75" customHeight="1">
      <c r="B148" s="2">
        <v>3</v>
      </c>
      <c r="C148" s="39" t="s">
        <v>106</v>
      </c>
      <c r="D148" s="1"/>
      <c r="E148" s="1"/>
      <c r="F148" s="42" t="s">
        <v>221</v>
      </c>
      <c r="G148" s="44">
        <v>220</v>
      </c>
      <c r="H148" s="14">
        <v>0</v>
      </c>
      <c r="I148" s="14">
        <f>ROUND(G148*H148,2)</f>
        <v>0</v>
      </c>
      <c r="J148" s="80"/>
      <c r="K148" s="14">
        <f>ROUND(I148*J148,2)</f>
        <v>0</v>
      </c>
      <c r="L148" s="14">
        <f>(M148/G148)</f>
        <v>0</v>
      </c>
      <c r="M148" s="14">
        <f>ROUND(I148+K148,2)</f>
        <v>0</v>
      </c>
    </row>
    <row r="149" spans="2:13" s="5" customFormat="1" ht="24.75" customHeight="1">
      <c r="B149" s="2">
        <v>4</v>
      </c>
      <c r="C149" s="39" t="s">
        <v>107</v>
      </c>
      <c r="D149" s="1"/>
      <c r="E149" s="1"/>
      <c r="F149" s="42" t="s">
        <v>221</v>
      </c>
      <c r="G149" s="44">
        <v>225</v>
      </c>
      <c r="H149" s="14">
        <v>0</v>
      </c>
      <c r="I149" s="14">
        <f>ROUND(G149*H149,2)</f>
        <v>0</v>
      </c>
      <c r="J149" s="80"/>
      <c r="K149" s="14">
        <f>ROUND(I149*J149,2)</f>
        <v>0</v>
      </c>
      <c r="L149" s="14">
        <f>(M149/G149)</f>
        <v>0</v>
      </c>
      <c r="M149" s="14">
        <f>ROUND(I149+K149,2)</f>
        <v>0</v>
      </c>
    </row>
    <row r="150" spans="2:13" s="5" customFormat="1" ht="24.75" customHeight="1">
      <c r="B150" s="2">
        <v>5</v>
      </c>
      <c r="C150" s="39" t="s">
        <v>108</v>
      </c>
      <c r="D150" s="1"/>
      <c r="E150" s="1"/>
      <c r="F150" s="42" t="s">
        <v>221</v>
      </c>
      <c r="G150" s="44">
        <v>280</v>
      </c>
      <c r="H150" s="14">
        <v>0</v>
      </c>
      <c r="I150" s="14">
        <f>ROUND(G150*H150,2)</f>
        <v>0</v>
      </c>
      <c r="J150" s="80"/>
      <c r="K150" s="14">
        <f>ROUND(I150*J150,2)</f>
        <v>0</v>
      </c>
      <c r="L150" s="14">
        <f>(M150/G150)</f>
        <v>0</v>
      </c>
      <c r="M150" s="14">
        <f>ROUND(I150+K150,2)</f>
        <v>0</v>
      </c>
    </row>
    <row r="151" spans="2:13" s="5" customFormat="1" ht="15" customHeight="1">
      <c r="B151" s="2"/>
      <c r="C151" s="13"/>
      <c r="D151" s="1"/>
      <c r="E151" s="1"/>
      <c r="F151" s="32"/>
      <c r="G151" s="3"/>
      <c r="H151" s="64" t="s">
        <v>218</v>
      </c>
      <c r="I151" s="14">
        <f>SUM(I146:I150)</f>
        <v>0</v>
      </c>
      <c r="J151" s="80"/>
      <c r="K151" s="14"/>
      <c r="L151" s="14"/>
      <c r="M151" s="14"/>
    </row>
    <row r="152" spans="2:13" s="5" customFormat="1" ht="15" customHeight="1">
      <c r="B152" s="2"/>
      <c r="C152" s="13"/>
      <c r="D152" s="1"/>
      <c r="E152" s="1"/>
      <c r="F152" s="32"/>
      <c r="G152" s="3"/>
      <c r="H152" s="14"/>
      <c r="I152" s="64" t="s">
        <v>229</v>
      </c>
      <c r="J152" s="81"/>
      <c r="K152" s="14">
        <f>SUM(K146:K151)</f>
        <v>0</v>
      </c>
      <c r="L152" s="14"/>
      <c r="M152" s="14"/>
    </row>
    <row r="153" spans="2:13" s="5" customFormat="1" ht="15" customHeight="1">
      <c r="B153" s="2"/>
      <c r="C153" s="13"/>
      <c r="D153" s="1"/>
      <c r="E153" s="1"/>
      <c r="F153" s="32"/>
      <c r="G153" s="3"/>
      <c r="H153" s="14"/>
      <c r="I153" s="14"/>
      <c r="J153" s="80"/>
      <c r="K153" s="14"/>
      <c r="L153" s="64" t="s">
        <v>228</v>
      </c>
      <c r="M153" s="14">
        <f>SUM(M146:M152)</f>
        <v>0</v>
      </c>
    </row>
    <row r="154" spans="2:13" ht="12.75">
      <c r="B154" s="46"/>
      <c r="C154" s="55"/>
      <c r="D154" s="46"/>
      <c r="E154" s="46"/>
      <c r="F154" s="46"/>
      <c r="G154" s="110"/>
      <c r="H154" s="65"/>
      <c r="I154" s="65"/>
      <c r="J154" s="82"/>
      <c r="K154" s="65"/>
      <c r="L154" s="65"/>
      <c r="M154" s="65"/>
    </row>
    <row r="155" spans="1:66" s="17" customFormat="1" ht="76.5">
      <c r="A155" s="5"/>
      <c r="B155" s="56" t="s">
        <v>65</v>
      </c>
      <c r="C155" s="10" t="s">
        <v>212</v>
      </c>
      <c r="D155" s="10" t="s">
        <v>213</v>
      </c>
      <c r="E155" s="10" t="s">
        <v>214</v>
      </c>
      <c r="F155" s="10" t="s">
        <v>215</v>
      </c>
      <c r="G155" s="11" t="s">
        <v>279</v>
      </c>
      <c r="H155" s="12" t="s">
        <v>217</v>
      </c>
      <c r="I155" s="12" t="s">
        <v>224</v>
      </c>
      <c r="J155" s="79" t="s">
        <v>147</v>
      </c>
      <c r="K155" s="12" t="s">
        <v>225</v>
      </c>
      <c r="L155" s="12" t="s">
        <v>226</v>
      </c>
      <c r="M155" s="12" t="s">
        <v>227</v>
      </c>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2:13" s="5" customFormat="1" ht="19.5" customHeight="1">
      <c r="B156" s="2">
        <v>1</v>
      </c>
      <c r="C156" s="39" t="s">
        <v>146</v>
      </c>
      <c r="D156" s="1"/>
      <c r="E156" s="1"/>
      <c r="F156" s="42" t="s">
        <v>263</v>
      </c>
      <c r="G156" s="44">
        <v>10</v>
      </c>
      <c r="H156" s="14">
        <v>0</v>
      </c>
      <c r="I156" s="14">
        <f>ROUND(G156*H156,2)</f>
        <v>0</v>
      </c>
      <c r="J156" s="80"/>
      <c r="K156" s="14">
        <f>ROUND(I156*J156,2)</f>
        <v>0</v>
      </c>
      <c r="L156" s="14">
        <f>(M156/G156)</f>
        <v>0</v>
      </c>
      <c r="M156" s="14">
        <f>ROUND(I156+K156,2)</f>
        <v>0</v>
      </c>
    </row>
    <row r="157" spans="2:13" s="5" customFormat="1" ht="54.75" customHeight="1">
      <c r="B157" s="2">
        <v>2</v>
      </c>
      <c r="C157" s="39" t="s">
        <v>66</v>
      </c>
      <c r="D157" s="1"/>
      <c r="E157" s="1"/>
      <c r="F157" s="42" t="s">
        <v>263</v>
      </c>
      <c r="G157" s="44">
        <v>2</v>
      </c>
      <c r="H157" s="14">
        <v>0</v>
      </c>
      <c r="I157" s="14">
        <f>ROUND(G157*H157,2)</f>
        <v>0</v>
      </c>
      <c r="J157" s="80"/>
      <c r="K157" s="14">
        <f>ROUND(I157*J157,2)</f>
        <v>0</v>
      </c>
      <c r="L157" s="14">
        <f>(M157/G157)</f>
        <v>0</v>
      </c>
      <c r="M157" s="14">
        <f>ROUND(I157+K157,2)</f>
        <v>0</v>
      </c>
    </row>
    <row r="158" spans="2:13" s="5" customFormat="1" ht="42.75" customHeight="1">
      <c r="B158" s="2">
        <v>3</v>
      </c>
      <c r="C158" s="138" t="s">
        <v>344</v>
      </c>
      <c r="D158" s="1"/>
      <c r="E158" s="1"/>
      <c r="F158" s="42" t="s">
        <v>263</v>
      </c>
      <c r="G158" s="44">
        <v>8</v>
      </c>
      <c r="H158" s="14">
        <v>0</v>
      </c>
      <c r="I158" s="14">
        <f>ROUND(G158*H158,2)</f>
        <v>0</v>
      </c>
      <c r="J158" s="80"/>
      <c r="K158" s="14">
        <f>ROUND(I158*J158,2)</f>
        <v>0</v>
      </c>
      <c r="L158" s="14">
        <f>(M158/G158)</f>
        <v>0</v>
      </c>
      <c r="M158" s="14">
        <f>ROUND(I158+K158,2)</f>
        <v>0</v>
      </c>
    </row>
    <row r="159" spans="2:13" s="5" customFormat="1" ht="42.75" customHeight="1">
      <c r="B159" s="2">
        <v>4</v>
      </c>
      <c r="C159" s="138" t="s">
        <v>345</v>
      </c>
      <c r="D159" s="1"/>
      <c r="E159" s="1"/>
      <c r="F159" s="42" t="s">
        <v>263</v>
      </c>
      <c r="G159" s="44">
        <v>1</v>
      </c>
      <c r="H159" s="14">
        <v>0</v>
      </c>
      <c r="I159" s="14">
        <f>ROUND(G159*H159,2)</f>
        <v>0</v>
      </c>
      <c r="J159" s="80"/>
      <c r="K159" s="14">
        <f>ROUND(I159*J159,2)</f>
        <v>0</v>
      </c>
      <c r="L159" s="14">
        <f>(M159/G159)</f>
        <v>0</v>
      </c>
      <c r="M159" s="14">
        <f>ROUND(I159+K159,2)</f>
        <v>0</v>
      </c>
    </row>
    <row r="160" spans="2:13" s="5" customFormat="1" ht="13.5" customHeight="1">
      <c r="B160" s="2"/>
      <c r="C160" s="39"/>
      <c r="D160" s="1"/>
      <c r="E160" s="1"/>
      <c r="F160" s="42"/>
      <c r="G160" s="44"/>
      <c r="H160" s="15" t="s">
        <v>218</v>
      </c>
      <c r="I160" s="14">
        <f>SUM(I156:I159)</f>
        <v>0</v>
      </c>
      <c r="J160" s="80"/>
      <c r="K160" s="14"/>
      <c r="L160" s="14"/>
      <c r="M160" s="14"/>
    </row>
    <row r="161" spans="2:13" s="5" customFormat="1" ht="15" customHeight="1">
      <c r="B161" s="2"/>
      <c r="C161" s="18"/>
      <c r="D161" s="1"/>
      <c r="E161" s="1"/>
      <c r="F161" s="2"/>
      <c r="G161" s="3"/>
      <c r="H161" s="4"/>
      <c r="I161" s="15" t="s">
        <v>229</v>
      </c>
      <c r="J161" s="81"/>
      <c r="K161" s="14">
        <f>SUM(K156:K160)</f>
        <v>0</v>
      </c>
      <c r="L161" s="4"/>
      <c r="M161" s="4"/>
    </row>
    <row r="162" spans="2:13" s="5" customFormat="1" ht="12" customHeight="1">
      <c r="B162" s="2"/>
      <c r="C162" s="18"/>
      <c r="D162" s="1"/>
      <c r="E162" s="1"/>
      <c r="F162" s="2"/>
      <c r="G162" s="3"/>
      <c r="H162" s="4"/>
      <c r="I162" s="4"/>
      <c r="J162" s="80"/>
      <c r="K162" s="4"/>
      <c r="L162" s="15" t="s">
        <v>228</v>
      </c>
      <c r="M162" s="14">
        <f>SUM(M156:M161)</f>
        <v>0</v>
      </c>
    </row>
    <row r="163" spans="2:13" ht="12.75">
      <c r="B163" s="46"/>
      <c r="C163" s="55"/>
      <c r="D163" s="46"/>
      <c r="E163" s="46"/>
      <c r="F163" s="46"/>
      <c r="G163" s="110"/>
      <c r="H163" s="65"/>
      <c r="I163" s="65"/>
      <c r="J163" s="82"/>
      <c r="K163" s="65"/>
      <c r="L163" s="65"/>
      <c r="M163" s="65"/>
    </row>
    <row r="164" spans="1:66" s="33" customFormat="1" ht="102" customHeight="1">
      <c r="A164" s="5"/>
      <c r="B164" s="56" t="s">
        <v>67</v>
      </c>
      <c r="C164" s="10" t="s">
        <v>212</v>
      </c>
      <c r="D164" s="10" t="s">
        <v>213</v>
      </c>
      <c r="E164" s="10" t="s">
        <v>214</v>
      </c>
      <c r="F164" s="10" t="s">
        <v>215</v>
      </c>
      <c r="G164" s="11" t="s">
        <v>279</v>
      </c>
      <c r="H164" s="12" t="s">
        <v>217</v>
      </c>
      <c r="I164" s="12" t="s">
        <v>224</v>
      </c>
      <c r="J164" s="79" t="s">
        <v>147</v>
      </c>
      <c r="K164" s="12" t="s">
        <v>225</v>
      </c>
      <c r="L164" s="12" t="s">
        <v>226</v>
      </c>
      <c r="M164" s="12" t="s">
        <v>227</v>
      </c>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row>
    <row r="165" spans="2:13" s="5" customFormat="1" ht="19.5" customHeight="1">
      <c r="B165" s="2">
        <v>1</v>
      </c>
      <c r="C165" s="39" t="s">
        <v>163</v>
      </c>
      <c r="D165" s="1"/>
      <c r="E165" s="1"/>
      <c r="F165" s="42" t="s">
        <v>166</v>
      </c>
      <c r="G165" s="44">
        <v>12</v>
      </c>
      <c r="H165" s="14">
        <v>0</v>
      </c>
      <c r="I165" s="14">
        <f>ROUND(G165*H165,2)</f>
        <v>0</v>
      </c>
      <c r="J165" s="80"/>
      <c r="K165" s="14">
        <f>ROUND(I165*J165,2)</f>
        <v>0</v>
      </c>
      <c r="L165" s="14">
        <f>(M165/G165)</f>
        <v>0</v>
      </c>
      <c r="M165" s="14">
        <f>ROUND(I165+K165,2)</f>
        <v>0</v>
      </c>
    </row>
    <row r="166" spans="2:13" s="5" customFormat="1" ht="19.5" customHeight="1">
      <c r="B166" s="2">
        <v>2</v>
      </c>
      <c r="C166" s="39" t="s">
        <v>164</v>
      </c>
      <c r="D166" s="1"/>
      <c r="E166" s="1"/>
      <c r="F166" s="42" t="s">
        <v>166</v>
      </c>
      <c r="G166" s="44">
        <v>10</v>
      </c>
      <c r="H166" s="14">
        <v>0</v>
      </c>
      <c r="I166" s="14">
        <f>ROUND(G166*H166,2)</f>
        <v>0</v>
      </c>
      <c r="J166" s="80"/>
      <c r="K166" s="14">
        <f>ROUND(I166*J166,2)</f>
        <v>0</v>
      </c>
      <c r="L166" s="14">
        <f>(M166/G166)</f>
        <v>0</v>
      </c>
      <c r="M166" s="14">
        <f>ROUND(I166+K166,2)</f>
        <v>0</v>
      </c>
    </row>
    <row r="167" spans="2:13" s="5" customFormat="1" ht="19.5" customHeight="1">
      <c r="B167" s="2">
        <v>3</v>
      </c>
      <c r="C167" s="39" t="s">
        <v>165</v>
      </c>
      <c r="D167" s="1"/>
      <c r="E167" s="1"/>
      <c r="F167" s="42" t="s">
        <v>166</v>
      </c>
      <c r="G167" s="44">
        <v>1</v>
      </c>
      <c r="H167" s="14">
        <v>0</v>
      </c>
      <c r="I167" s="14">
        <f>ROUND(G167*H167,2)</f>
        <v>0</v>
      </c>
      <c r="J167" s="80"/>
      <c r="K167" s="14">
        <f>ROUND(I167*J167,2)</f>
        <v>0</v>
      </c>
      <c r="L167" s="14">
        <f>(M167/G167)</f>
        <v>0</v>
      </c>
      <c r="M167" s="14">
        <f>ROUND(I167+K167,2)</f>
        <v>0</v>
      </c>
    </row>
    <row r="168" spans="2:13" s="5" customFormat="1" ht="13.5" customHeight="1">
      <c r="B168" s="2"/>
      <c r="C168" s="13"/>
      <c r="D168" s="1"/>
      <c r="E168" s="1"/>
      <c r="F168" s="32"/>
      <c r="G168" s="3"/>
      <c r="H168" s="15" t="s">
        <v>218</v>
      </c>
      <c r="I168" s="14">
        <f>SUM(I165:I167)</f>
        <v>0</v>
      </c>
      <c r="J168" s="80"/>
      <c r="K168" s="4"/>
      <c r="L168" s="4"/>
      <c r="M168" s="4"/>
    </row>
    <row r="169" spans="2:13" s="5" customFormat="1" ht="15" customHeight="1">
      <c r="B169" s="2"/>
      <c r="C169" s="13"/>
      <c r="D169" s="1"/>
      <c r="E169" s="1"/>
      <c r="F169" s="32"/>
      <c r="G169" s="3"/>
      <c r="H169" s="4"/>
      <c r="I169" s="15" t="s">
        <v>229</v>
      </c>
      <c r="J169" s="81"/>
      <c r="K169" s="14">
        <f>SUM(K165:K168)</f>
        <v>0</v>
      </c>
      <c r="L169" s="4"/>
      <c r="M169" s="4"/>
    </row>
    <row r="170" spans="2:13" s="5" customFormat="1" ht="27.75" customHeight="1">
      <c r="B170" s="2"/>
      <c r="C170" s="13"/>
      <c r="D170" s="1"/>
      <c r="E170" s="1"/>
      <c r="F170" s="32"/>
      <c r="G170" s="3"/>
      <c r="H170" s="4"/>
      <c r="I170" s="4"/>
      <c r="J170" s="80"/>
      <c r="K170" s="4"/>
      <c r="L170" s="15" t="s">
        <v>228</v>
      </c>
      <c r="M170" s="14">
        <f>SUM(M165:M169)</f>
        <v>0</v>
      </c>
    </row>
    <row r="171" spans="2:13" ht="12.75">
      <c r="B171" s="46"/>
      <c r="C171" s="55"/>
      <c r="D171" s="46"/>
      <c r="E171" s="46"/>
      <c r="F171" s="46"/>
      <c r="G171" s="110"/>
      <c r="H171" s="65"/>
      <c r="I171" s="65"/>
      <c r="J171" s="82"/>
      <c r="K171" s="65"/>
      <c r="L171" s="65"/>
      <c r="M171" s="65"/>
    </row>
    <row r="172" spans="1:168" s="17" customFormat="1" ht="89.25">
      <c r="A172" s="5"/>
      <c r="B172" s="56" t="s">
        <v>68</v>
      </c>
      <c r="C172" s="10" t="s">
        <v>212</v>
      </c>
      <c r="D172" s="10" t="s">
        <v>213</v>
      </c>
      <c r="E172" s="10" t="s">
        <v>331</v>
      </c>
      <c r="F172" s="10" t="s">
        <v>215</v>
      </c>
      <c r="G172" s="11" t="s">
        <v>233</v>
      </c>
      <c r="H172" s="12" t="s">
        <v>217</v>
      </c>
      <c r="I172" s="12" t="s">
        <v>224</v>
      </c>
      <c r="J172" s="79" t="s">
        <v>147</v>
      </c>
      <c r="K172" s="12" t="s">
        <v>225</v>
      </c>
      <c r="L172" s="12" t="s">
        <v>226</v>
      </c>
      <c r="M172" s="12" t="s">
        <v>227</v>
      </c>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row>
    <row r="173" spans="2:13" s="5" customFormat="1" ht="19.5" customHeight="1">
      <c r="B173" s="2">
        <v>1</v>
      </c>
      <c r="C173" s="39" t="s">
        <v>167</v>
      </c>
      <c r="D173" s="1"/>
      <c r="E173" s="1"/>
      <c r="F173" s="42" t="s">
        <v>221</v>
      </c>
      <c r="G173" s="44">
        <v>80</v>
      </c>
      <c r="H173" s="14">
        <v>0</v>
      </c>
      <c r="I173" s="14">
        <f>ROUND(G173*H173,2)</f>
        <v>0</v>
      </c>
      <c r="J173" s="80"/>
      <c r="K173" s="14">
        <f>ROUND(I173*J173,2)</f>
        <v>0</v>
      </c>
      <c r="L173" s="14">
        <f>(M173/G173)</f>
        <v>0</v>
      </c>
      <c r="M173" s="14">
        <f>ROUND(I173+K173,2)</f>
        <v>0</v>
      </c>
    </row>
    <row r="174" spans="2:13" s="5" customFormat="1" ht="19.5" customHeight="1">
      <c r="B174" s="2">
        <v>2</v>
      </c>
      <c r="C174" s="39" t="s">
        <v>168</v>
      </c>
      <c r="D174" s="1"/>
      <c r="E174" s="1"/>
      <c r="F174" s="42" t="s">
        <v>221</v>
      </c>
      <c r="G174" s="44">
        <v>30</v>
      </c>
      <c r="H174" s="14">
        <v>0</v>
      </c>
      <c r="I174" s="14">
        <f>ROUND(G174*H174,2)</f>
        <v>0</v>
      </c>
      <c r="J174" s="80"/>
      <c r="K174" s="14">
        <f>ROUND(I174*J174,2)</f>
        <v>0</v>
      </c>
      <c r="L174" s="14">
        <f>(M174/G174)</f>
        <v>0</v>
      </c>
      <c r="M174" s="14">
        <f>ROUND(I174+K174,2)</f>
        <v>0</v>
      </c>
    </row>
    <row r="175" spans="2:13" s="5" customFormat="1" ht="30" customHeight="1">
      <c r="B175" s="2">
        <v>3</v>
      </c>
      <c r="C175" s="39" t="s">
        <v>169</v>
      </c>
      <c r="D175" s="1"/>
      <c r="E175" s="1"/>
      <c r="F175" s="42" t="s">
        <v>263</v>
      </c>
      <c r="G175" s="44">
        <v>1</v>
      </c>
      <c r="H175" s="14">
        <v>0</v>
      </c>
      <c r="I175" s="14">
        <f>ROUND(G175*H175,2)</f>
        <v>0</v>
      </c>
      <c r="J175" s="80"/>
      <c r="K175" s="14">
        <f>ROUND(I175*J175,2)</f>
        <v>0</v>
      </c>
      <c r="L175" s="14">
        <f>(M175/G175)</f>
        <v>0</v>
      </c>
      <c r="M175" s="14">
        <f>ROUND(I175+K175,2)</f>
        <v>0</v>
      </c>
    </row>
    <row r="176" spans="2:13" s="5" customFormat="1" ht="30" customHeight="1">
      <c r="B176" s="2">
        <v>4</v>
      </c>
      <c r="C176" s="39" t="s">
        <v>170</v>
      </c>
      <c r="D176" s="1"/>
      <c r="E176" s="1"/>
      <c r="F176" s="42" t="s">
        <v>263</v>
      </c>
      <c r="G176" s="44">
        <v>1</v>
      </c>
      <c r="H176" s="14">
        <v>0</v>
      </c>
      <c r="I176" s="14">
        <f>ROUND(G176*H176,2)</f>
        <v>0</v>
      </c>
      <c r="J176" s="80"/>
      <c r="K176" s="14">
        <f>ROUND(I176*J176,2)</f>
        <v>0</v>
      </c>
      <c r="L176" s="14">
        <f>(M176/G176)</f>
        <v>0</v>
      </c>
      <c r="M176" s="14">
        <f>ROUND(I176+K176,2)</f>
        <v>0</v>
      </c>
    </row>
    <row r="177" spans="2:13" s="5" customFormat="1" ht="15" customHeight="1">
      <c r="B177" s="2"/>
      <c r="C177" s="18"/>
      <c r="D177" s="1"/>
      <c r="E177" s="1"/>
      <c r="F177" s="32"/>
      <c r="G177" s="3"/>
      <c r="H177" s="15" t="s">
        <v>218</v>
      </c>
      <c r="I177" s="14">
        <f>SUM(I173:I176)</f>
        <v>0</v>
      </c>
      <c r="J177" s="80"/>
      <c r="K177" s="14"/>
      <c r="L177" s="14"/>
      <c r="M177" s="14"/>
    </row>
    <row r="178" spans="2:13" s="5" customFormat="1" ht="15" customHeight="1">
      <c r="B178" s="2"/>
      <c r="C178" s="18"/>
      <c r="D178" s="1"/>
      <c r="E178" s="1"/>
      <c r="F178" s="32"/>
      <c r="G178" s="3"/>
      <c r="H178" s="14"/>
      <c r="I178" s="15" t="s">
        <v>229</v>
      </c>
      <c r="J178" s="81"/>
      <c r="K178" s="14">
        <f>SUM(K173:K177)</f>
        <v>0</v>
      </c>
      <c r="L178" s="14"/>
      <c r="M178" s="14"/>
    </row>
    <row r="179" spans="2:13" s="5" customFormat="1" ht="15" customHeight="1">
      <c r="B179" s="2"/>
      <c r="C179" s="18"/>
      <c r="D179" s="1"/>
      <c r="E179" s="1"/>
      <c r="F179" s="32"/>
      <c r="G179" s="3"/>
      <c r="H179" s="14"/>
      <c r="I179" s="14"/>
      <c r="J179" s="80"/>
      <c r="K179" s="14"/>
      <c r="L179" s="15" t="s">
        <v>228</v>
      </c>
      <c r="M179" s="14">
        <f>SUM(M173:M178)</f>
        <v>0</v>
      </c>
    </row>
    <row r="180" spans="2:13" ht="12.75">
      <c r="B180" s="46"/>
      <c r="C180" s="55"/>
      <c r="D180" s="46"/>
      <c r="E180" s="46"/>
      <c r="F180" s="46"/>
      <c r="G180" s="110"/>
      <c r="H180" s="65"/>
      <c r="I180" s="65"/>
      <c r="J180" s="82"/>
      <c r="K180" s="65"/>
      <c r="L180" s="65"/>
      <c r="M180" s="65"/>
    </row>
    <row r="181" spans="1:66" s="33" customFormat="1" ht="102" customHeight="1">
      <c r="A181" s="5"/>
      <c r="B181" s="56" t="s">
        <v>69</v>
      </c>
      <c r="C181" s="10" t="s">
        <v>212</v>
      </c>
      <c r="D181" s="10" t="s">
        <v>213</v>
      </c>
      <c r="E181" s="10" t="s">
        <v>214</v>
      </c>
      <c r="F181" s="10" t="s">
        <v>215</v>
      </c>
      <c r="G181" s="11" t="s">
        <v>279</v>
      </c>
      <c r="H181" s="12" t="s">
        <v>217</v>
      </c>
      <c r="I181" s="12" t="s">
        <v>224</v>
      </c>
      <c r="J181" s="79" t="s">
        <v>147</v>
      </c>
      <c r="K181" s="12" t="s">
        <v>225</v>
      </c>
      <c r="L181" s="12" t="s">
        <v>226</v>
      </c>
      <c r="M181" s="12" t="s">
        <v>227</v>
      </c>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row>
    <row r="182" spans="2:13" s="5" customFormat="1" ht="39" customHeight="1">
      <c r="B182" s="2">
        <v>1</v>
      </c>
      <c r="C182" s="39" t="s">
        <v>311</v>
      </c>
      <c r="D182" s="1"/>
      <c r="E182" s="1"/>
      <c r="F182" s="42" t="s">
        <v>220</v>
      </c>
      <c r="G182" s="44">
        <v>9000</v>
      </c>
      <c r="H182" s="14">
        <v>0</v>
      </c>
      <c r="I182" s="14">
        <f>ROUND(G182*H182,2)</f>
        <v>0</v>
      </c>
      <c r="J182" s="80"/>
      <c r="K182" s="14">
        <f>ROUND(I182*J182,2)</f>
        <v>0</v>
      </c>
      <c r="L182" s="14">
        <f>(M182/G182)</f>
        <v>0</v>
      </c>
      <c r="M182" s="14">
        <f>ROUND(I182+K182,2)</f>
        <v>0</v>
      </c>
    </row>
    <row r="183" spans="2:13" s="5" customFormat="1" ht="37.5" customHeight="1">
      <c r="B183" s="2">
        <v>2</v>
      </c>
      <c r="C183" s="39" t="s">
        <v>312</v>
      </c>
      <c r="D183" s="1"/>
      <c r="E183" s="1"/>
      <c r="F183" s="42" t="s">
        <v>220</v>
      </c>
      <c r="G183" s="44">
        <v>4000</v>
      </c>
      <c r="H183" s="14">
        <v>0</v>
      </c>
      <c r="I183" s="14">
        <f>ROUND(G183*H183,2)</f>
        <v>0</v>
      </c>
      <c r="J183" s="80"/>
      <c r="K183" s="14">
        <f>ROUND(I183*J183,2)</f>
        <v>0</v>
      </c>
      <c r="L183" s="14">
        <f>(M183/G183)</f>
        <v>0</v>
      </c>
      <c r="M183" s="14">
        <f>ROUND(I183+K183,2)</f>
        <v>0</v>
      </c>
    </row>
    <row r="184" spans="2:13" s="5" customFormat="1" ht="32.25" customHeight="1">
      <c r="B184" s="2">
        <v>3</v>
      </c>
      <c r="C184" s="39" t="s">
        <v>313</v>
      </c>
      <c r="D184" s="1"/>
      <c r="E184" s="1"/>
      <c r="F184" s="42" t="s">
        <v>220</v>
      </c>
      <c r="G184" s="44">
        <v>2000</v>
      </c>
      <c r="H184" s="14">
        <v>0</v>
      </c>
      <c r="I184" s="14">
        <f>ROUND(G184*H184,2)</f>
        <v>0</v>
      </c>
      <c r="J184" s="80"/>
      <c r="K184" s="14">
        <f>ROUND(I184*J184,2)</f>
        <v>0</v>
      </c>
      <c r="L184" s="14">
        <f>(M184/G184)</f>
        <v>0</v>
      </c>
      <c r="M184" s="14">
        <f>ROUND(I184+K184,2)</f>
        <v>0</v>
      </c>
    </row>
    <row r="185" spans="2:13" s="5" customFormat="1" ht="13.5" customHeight="1">
      <c r="B185" s="2"/>
      <c r="C185" s="13"/>
      <c r="D185" s="1"/>
      <c r="E185" s="1"/>
      <c r="F185" s="32"/>
      <c r="G185" s="3"/>
      <c r="H185" s="15" t="s">
        <v>218</v>
      </c>
      <c r="I185" s="14">
        <f>SUM(I182:I184)</f>
        <v>0</v>
      </c>
      <c r="J185" s="80"/>
      <c r="K185" s="4"/>
      <c r="L185" s="4"/>
      <c r="M185" s="4"/>
    </row>
    <row r="186" spans="2:13" s="5" customFormat="1" ht="15" customHeight="1">
      <c r="B186" s="2"/>
      <c r="C186" s="13"/>
      <c r="D186" s="1"/>
      <c r="E186" s="1"/>
      <c r="F186" s="32"/>
      <c r="G186" s="3"/>
      <c r="H186" s="4"/>
      <c r="I186" s="15" t="s">
        <v>229</v>
      </c>
      <c r="J186" s="81"/>
      <c r="K186" s="14">
        <f>SUM(K182:K185)</f>
        <v>0</v>
      </c>
      <c r="L186" s="4"/>
      <c r="M186" s="4"/>
    </row>
    <row r="187" spans="2:13" s="5" customFormat="1" ht="27.75" customHeight="1">
      <c r="B187" s="2"/>
      <c r="C187" s="13"/>
      <c r="D187" s="1"/>
      <c r="E187" s="1"/>
      <c r="F187" s="32"/>
      <c r="G187" s="3"/>
      <c r="H187" s="4"/>
      <c r="I187" s="4"/>
      <c r="J187" s="80"/>
      <c r="K187" s="4"/>
      <c r="L187" s="15" t="s">
        <v>228</v>
      </c>
      <c r="M187" s="14">
        <f>SUM(M182:M186)</f>
        <v>0</v>
      </c>
    </row>
    <row r="188" spans="2:13" ht="12.75">
      <c r="B188" s="46"/>
      <c r="C188" s="55"/>
      <c r="D188" s="46"/>
      <c r="E188" s="46"/>
      <c r="F188" s="46"/>
      <c r="G188" s="110"/>
      <c r="H188" s="65"/>
      <c r="I188" s="65"/>
      <c r="J188" s="82"/>
      <c r="K188" s="65"/>
      <c r="L188" s="65"/>
      <c r="M188" s="65"/>
    </row>
    <row r="189" spans="2:13" ht="102">
      <c r="B189" s="56" t="s">
        <v>70</v>
      </c>
      <c r="C189" s="10" t="s">
        <v>212</v>
      </c>
      <c r="D189" s="10" t="s">
        <v>71</v>
      </c>
      <c r="E189" s="10" t="s">
        <v>214</v>
      </c>
      <c r="F189" s="10" t="s">
        <v>215</v>
      </c>
      <c r="G189" s="11" t="s">
        <v>279</v>
      </c>
      <c r="H189" s="12" t="s">
        <v>217</v>
      </c>
      <c r="I189" s="12" t="s">
        <v>224</v>
      </c>
      <c r="J189" s="79" t="s">
        <v>147</v>
      </c>
      <c r="K189" s="12" t="s">
        <v>225</v>
      </c>
      <c r="L189" s="12" t="s">
        <v>226</v>
      </c>
      <c r="M189" s="12" t="s">
        <v>227</v>
      </c>
    </row>
    <row r="190" spans="2:13" ht="12.75">
      <c r="B190" s="2"/>
      <c r="C190" s="50" t="s">
        <v>148</v>
      </c>
      <c r="D190" s="1"/>
      <c r="E190" s="1"/>
      <c r="F190" s="42"/>
      <c r="G190" s="44"/>
      <c r="H190" s="14"/>
      <c r="I190" s="14"/>
      <c r="J190" s="80"/>
      <c r="K190" s="14"/>
      <c r="L190" s="14"/>
      <c r="M190" s="14"/>
    </row>
    <row r="191" spans="2:13" ht="12.75">
      <c r="B191" s="2">
        <v>1</v>
      </c>
      <c r="C191" s="39" t="s">
        <v>149</v>
      </c>
      <c r="D191" s="1"/>
      <c r="E191" s="1"/>
      <c r="F191" s="42" t="s">
        <v>263</v>
      </c>
      <c r="G191" s="44">
        <v>4</v>
      </c>
      <c r="H191" s="14">
        <v>0</v>
      </c>
      <c r="I191" s="14">
        <f>ROUND(G191*H191,2)</f>
        <v>0</v>
      </c>
      <c r="J191" s="80"/>
      <c r="K191" s="14">
        <f aca="true" t="shared" si="16" ref="K191:K200">ROUND(I191*J191,2)</f>
        <v>0</v>
      </c>
      <c r="L191" s="14">
        <f aca="true" t="shared" si="17" ref="L191:L200">(M191/G191)</f>
        <v>0</v>
      </c>
      <c r="M191" s="14">
        <f aca="true" t="shared" si="18" ref="M191:M200">ROUND(I191+K191,2)</f>
        <v>0</v>
      </c>
    </row>
    <row r="192" spans="2:13" ht="12.75">
      <c r="B192" s="2">
        <v>2</v>
      </c>
      <c r="C192" s="39" t="s">
        <v>150</v>
      </c>
      <c r="D192" s="1"/>
      <c r="E192" s="1"/>
      <c r="F192" s="42" t="s">
        <v>263</v>
      </c>
      <c r="G192" s="44">
        <v>5</v>
      </c>
      <c r="H192" s="14">
        <v>0</v>
      </c>
      <c r="I192" s="14">
        <f aca="true" t="shared" si="19" ref="I192:I200">ROUND(G192*H192,2)</f>
        <v>0</v>
      </c>
      <c r="J192" s="80"/>
      <c r="K192" s="14">
        <f t="shared" si="16"/>
        <v>0</v>
      </c>
      <c r="L192" s="14">
        <f t="shared" si="17"/>
        <v>0</v>
      </c>
      <c r="M192" s="14">
        <f t="shared" si="18"/>
        <v>0</v>
      </c>
    </row>
    <row r="193" spans="2:13" ht="12.75">
      <c r="B193" s="2">
        <v>3</v>
      </c>
      <c r="C193" s="39" t="s">
        <v>151</v>
      </c>
      <c r="D193" s="47"/>
      <c r="E193" s="47"/>
      <c r="F193" s="130" t="s">
        <v>263</v>
      </c>
      <c r="G193" s="51">
        <v>3</v>
      </c>
      <c r="H193" s="14">
        <v>0</v>
      </c>
      <c r="I193" s="14">
        <f t="shared" si="19"/>
        <v>0</v>
      </c>
      <c r="J193" s="80"/>
      <c r="K193" s="14">
        <f t="shared" si="16"/>
        <v>0</v>
      </c>
      <c r="L193" s="14">
        <f t="shared" si="17"/>
        <v>0</v>
      </c>
      <c r="M193" s="14">
        <f t="shared" si="18"/>
        <v>0</v>
      </c>
    </row>
    <row r="194" spans="2:13" ht="12.75">
      <c r="B194" s="2">
        <v>4</v>
      </c>
      <c r="C194" s="39" t="s">
        <v>152</v>
      </c>
      <c r="D194" s="47"/>
      <c r="E194" s="47"/>
      <c r="F194" s="130" t="s">
        <v>221</v>
      </c>
      <c r="G194" s="51">
        <v>2</v>
      </c>
      <c r="H194" s="14">
        <v>0</v>
      </c>
      <c r="I194" s="14">
        <f t="shared" si="19"/>
        <v>0</v>
      </c>
      <c r="J194" s="80"/>
      <c r="K194" s="14">
        <f t="shared" si="16"/>
        <v>0</v>
      </c>
      <c r="L194" s="14">
        <f t="shared" si="17"/>
        <v>0</v>
      </c>
      <c r="M194" s="14">
        <f t="shared" si="18"/>
        <v>0</v>
      </c>
    </row>
    <row r="195" spans="2:13" ht="12.75">
      <c r="B195" s="2">
        <v>5</v>
      </c>
      <c r="C195" s="39" t="s">
        <v>153</v>
      </c>
      <c r="D195" s="47"/>
      <c r="E195" s="47"/>
      <c r="F195" s="130" t="s">
        <v>221</v>
      </c>
      <c r="G195" s="51">
        <v>1</v>
      </c>
      <c r="H195" s="14">
        <v>0</v>
      </c>
      <c r="I195" s="14">
        <f t="shared" si="19"/>
        <v>0</v>
      </c>
      <c r="J195" s="80"/>
      <c r="K195" s="14">
        <f t="shared" si="16"/>
        <v>0</v>
      </c>
      <c r="L195" s="14">
        <f t="shared" si="17"/>
        <v>0</v>
      </c>
      <c r="M195" s="14">
        <f t="shared" si="18"/>
        <v>0</v>
      </c>
    </row>
    <row r="196" spans="2:13" ht="12.75">
      <c r="B196" s="2">
        <v>6</v>
      </c>
      <c r="C196" s="39" t="s">
        <v>154</v>
      </c>
      <c r="D196" s="47"/>
      <c r="E196" s="47"/>
      <c r="F196" s="130" t="s">
        <v>221</v>
      </c>
      <c r="G196" s="51">
        <v>1</v>
      </c>
      <c r="H196" s="14">
        <v>0</v>
      </c>
      <c r="I196" s="14">
        <f t="shared" si="19"/>
        <v>0</v>
      </c>
      <c r="J196" s="80"/>
      <c r="K196" s="14">
        <f t="shared" si="16"/>
        <v>0</v>
      </c>
      <c r="L196" s="14">
        <f t="shared" si="17"/>
        <v>0</v>
      </c>
      <c r="M196" s="14">
        <f t="shared" si="18"/>
        <v>0</v>
      </c>
    </row>
    <row r="197" spans="2:13" ht="24">
      <c r="B197" s="2">
        <v>7</v>
      </c>
      <c r="C197" s="39" t="s">
        <v>155</v>
      </c>
      <c r="D197" s="47"/>
      <c r="E197" s="47"/>
      <c r="F197" s="130" t="s">
        <v>221</v>
      </c>
      <c r="G197" s="51">
        <v>1</v>
      </c>
      <c r="H197" s="14">
        <v>0</v>
      </c>
      <c r="I197" s="14">
        <f t="shared" si="19"/>
        <v>0</v>
      </c>
      <c r="J197" s="80"/>
      <c r="K197" s="14">
        <f t="shared" si="16"/>
        <v>0</v>
      </c>
      <c r="L197" s="14">
        <f t="shared" si="17"/>
        <v>0</v>
      </c>
      <c r="M197" s="14">
        <f t="shared" si="18"/>
        <v>0</v>
      </c>
    </row>
    <row r="198" spans="2:13" ht="24">
      <c r="B198" s="2">
        <v>8</v>
      </c>
      <c r="C198" s="39" t="s">
        <v>109</v>
      </c>
      <c r="D198" s="47"/>
      <c r="E198" s="47"/>
      <c r="F198" s="130" t="s">
        <v>263</v>
      </c>
      <c r="G198" s="51">
        <v>1</v>
      </c>
      <c r="H198" s="14">
        <v>0</v>
      </c>
      <c r="I198" s="14">
        <f t="shared" si="19"/>
        <v>0</v>
      </c>
      <c r="J198" s="80"/>
      <c r="K198" s="14">
        <f t="shared" si="16"/>
        <v>0</v>
      </c>
      <c r="L198" s="14">
        <f t="shared" si="17"/>
        <v>0</v>
      </c>
      <c r="M198" s="14">
        <f t="shared" si="18"/>
        <v>0</v>
      </c>
    </row>
    <row r="199" spans="2:13" ht="12.75">
      <c r="B199" s="2">
        <v>9</v>
      </c>
      <c r="C199" s="39" t="s">
        <v>157</v>
      </c>
      <c r="D199" s="47"/>
      <c r="E199" s="47"/>
      <c r="F199" s="130" t="s">
        <v>263</v>
      </c>
      <c r="G199" s="51">
        <v>1</v>
      </c>
      <c r="H199" s="14">
        <v>0</v>
      </c>
      <c r="I199" s="14">
        <f t="shared" si="19"/>
        <v>0</v>
      </c>
      <c r="J199" s="80"/>
      <c r="K199" s="14">
        <f t="shared" si="16"/>
        <v>0</v>
      </c>
      <c r="L199" s="14">
        <f t="shared" si="17"/>
        <v>0</v>
      </c>
      <c r="M199" s="14">
        <f t="shared" si="18"/>
        <v>0</v>
      </c>
    </row>
    <row r="200" spans="2:13" ht="12.75">
      <c r="B200" s="2">
        <v>10</v>
      </c>
      <c r="C200" s="39" t="s">
        <v>158</v>
      </c>
      <c r="D200" s="47"/>
      <c r="E200" s="47"/>
      <c r="F200" s="130" t="s">
        <v>263</v>
      </c>
      <c r="G200" s="51">
        <v>2</v>
      </c>
      <c r="H200" s="14">
        <v>0</v>
      </c>
      <c r="I200" s="14">
        <f t="shared" si="19"/>
        <v>0</v>
      </c>
      <c r="J200" s="80"/>
      <c r="K200" s="14">
        <f t="shared" si="16"/>
        <v>0</v>
      </c>
      <c r="L200" s="14">
        <f t="shared" si="17"/>
        <v>0</v>
      </c>
      <c r="M200" s="14">
        <f t="shared" si="18"/>
        <v>0</v>
      </c>
    </row>
    <row r="201" spans="2:13" s="69" customFormat="1" ht="12.75">
      <c r="B201" s="172" t="s">
        <v>132</v>
      </c>
      <c r="C201" s="172"/>
      <c r="D201" s="70"/>
      <c r="E201" s="70"/>
      <c r="F201" s="70"/>
      <c r="G201" s="113"/>
      <c r="H201" s="15" t="s">
        <v>218</v>
      </c>
      <c r="I201" s="125">
        <f>SUM(I191:I200)</f>
        <v>0</v>
      </c>
      <c r="J201" s="85"/>
      <c r="K201" s="71"/>
      <c r="L201" s="71"/>
      <c r="M201" s="71"/>
    </row>
    <row r="202" spans="2:13" s="69" customFormat="1" ht="12.75">
      <c r="B202" s="172"/>
      <c r="C202" s="172"/>
      <c r="D202" s="70"/>
      <c r="E202" s="70"/>
      <c r="F202" s="70"/>
      <c r="G202" s="113"/>
      <c r="H202" s="71"/>
      <c r="I202" s="15" t="s">
        <v>229</v>
      </c>
      <c r="J202" s="81"/>
      <c r="K202" s="71">
        <f>SUM(K191:K201)</f>
        <v>0</v>
      </c>
      <c r="L202" s="15" t="s">
        <v>228</v>
      </c>
      <c r="M202" s="71">
        <f>SUM(M191:M201)</f>
        <v>0</v>
      </c>
    </row>
    <row r="203" spans="2:13" s="69" customFormat="1" ht="128.25" customHeight="1">
      <c r="B203" s="172"/>
      <c r="C203" s="172"/>
      <c r="D203" s="70"/>
      <c r="E203" s="70"/>
      <c r="F203" s="70"/>
      <c r="G203" s="113"/>
      <c r="H203" s="71"/>
      <c r="I203" s="71"/>
      <c r="J203" s="85"/>
      <c r="K203" s="71"/>
      <c r="L203" s="71"/>
      <c r="M203" s="71"/>
    </row>
    <row r="204" spans="2:13" s="69" customFormat="1" ht="12.75">
      <c r="B204" s="46"/>
      <c r="C204" s="55"/>
      <c r="D204" s="46"/>
      <c r="E204" s="46"/>
      <c r="F204" s="46"/>
      <c r="G204" s="110"/>
      <c r="H204" s="65"/>
      <c r="I204" s="65"/>
      <c r="J204" s="82"/>
      <c r="K204" s="65"/>
      <c r="L204" s="65"/>
      <c r="M204" s="65"/>
    </row>
    <row r="205" spans="1:168" s="17" customFormat="1" ht="102">
      <c r="A205" s="5"/>
      <c r="B205" s="56" t="s">
        <v>72</v>
      </c>
      <c r="C205" s="10" t="s">
        <v>212</v>
      </c>
      <c r="D205" s="10" t="s">
        <v>314</v>
      </c>
      <c r="E205" s="10" t="s">
        <v>214</v>
      </c>
      <c r="F205" s="10" t="s">
        <v>215</v>
      </c>
      <c r="G205" s="11" t="s">
        <v>279</v>
      </c>
      <c r="H205" s="12" t="s">
        <v>217</v>
      </c>
      <c r="I205" s="12" t="s">
        <v>224</v>
      </c>
      <c r="J205" s="79" t="s">
        <v>147</v>
      </c>
      <c r="K205" s="12" t="s">
        <v>225</v>
      </c>
      <c r="L205" s="12" t="s">
        <v>226</v>
      </c>
      <c r="M205" s="12" t="s">
        <v>227</v>
      </c>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row>
    <row r="206" spans="1:168" s="17" customFormat="1" ht="19.5" customHeight="1">
      <c r="A206" s="5"/>
      <c r="B206" s="12"/>
      <c r="C206" s="145" t="s">
        <v>159</v>
      </c>
      <c r="D206" s="10"/>
      <c r="E206" s="10"/>
      <c r="F206" s="42"/>
      <c r="G206" s="11"/>
      <c r="H206" s="14"/>
      <c r="I206" s="14"/>
      <c r="J206" s="80"/>
      <c r="K206" s="14"/>
      <c r="L206" s="14"/>
      <c r="M206" s="14"/>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row>
    <row r="207" spans="1:168" s="17" customFormat="1" ht="19.5" customHeight="1">
      <c r="A207" s="5"/>
      <c r="B207" s="45">
        <v>1</v>
      </c>
      <c r="C207" s="39" t="s">
        <v>160</v>
      </c>
      <c r="D207" s="10"/>
      <c r="E207" s="10"/>
      <c r="F207" s="42" t="s">
        <v>263</v>
      </c>
      <c r="G207" s="44">
        <v>6</v>
      </c>
      <c r="H207" s="14">
        <v>0</v>
      </c>
      <c r="I207" s="14">
        <f aca="true" t="shared" si="20" ref="I207:I215">ROUND(G207*H207,2)</f>
        <v>0</v>
      </c>
      <c r="J207" s="80"/>
      <c r="K207" s="14">
        <f aca="true" t="shared" si="21" ref="K207:K215">ROUND(I207*J207,2)</f>
        <v>0</v>
      </c>
      <c r="L207" s="14">
        <f aca="true" t="shared" si="22" ref="L207:L215">(M207/G207)</f>
        <v>0</v>
      </c>
      <c r="M207" s="14">
        <f aca="true" t="shared" si="23" ref="M207:M215">ROUND(I207+K207,2)</f>
        <v>0</v>
      </c>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row>
    <row r="208" spans="1:168" s="17" customFormat="1" ht="19.5" customHeight="1">
      <c r="A208" s="5"/>
      <c r="B208" s="45">
        <v>2</v>
      </c>
      <c r="C208" s="39" t="s">
        <v>161</v>
      </c>
      <c r="D208" s="10"/>
      <c r="E208" s="10"/>
      <c r="F208" s="42" t="s">
        <v>263</v>
      </c>
      <c r="G208" s="44">
        <v>5</v>
      </c>
      <c r="H208" s="14">
        <v>0</v>
      </c>
      <c r="I208" s="14">
        <f t="shared" si="20"/>
        <v>0</v>
      </c>
      <c r="J208" s="80"/>
      <c r="K208" s="14">
        <f t="shared" si="21"/>
        <v>0</v>
      </c>
      <c r="L208" s="14">
        <f t="shared" si="22"/>
        <v>0</v>
      </c>
      <c r="M208" s="14">
        <f t="shared" si="23"/>
        <v>0</v>
      </c>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row>
    <row r="209" spans="1:168" s="17" customFormat="1" ht="19.5" customHeight="1">
      <c r="A209" s="5"/>
      <c r="B209" s="45">
        <v>3</v>
      </c>
      <c r="C209" s="39" t="s">
        <v>162</v>
      </c>
      <c r="D209" s="10"/>
      <c r="E209" s="10"/>
      <c r="F209" s="42" t="s">
        <v>263</v>
      </c>
      <c r="G209" s="44">
        <v>3</v>
      </c>
      <c r="H209" s="14">
        <v>0</v>
      </c>
      <c r="I209" s="14">
        <f t="shared" si="20"/>
        <v>0</v>
      </c>
      <c r="J209" s="80"/>
      <c r="K209" s="14">
        <f t="shared" si="21"/>
        <v>0</v>
      </c>
      <c r="L209" s="14">
        <f t="shared" si="22"/>
        <v>0</v>
      </c>
      <c r="M209" s="14">
        <f t="shared" si="23"/>
        <v>0</v>
      </c>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row>
    <row r="210" spans="2:13" s="5" customFormat="1" ht="19.5" customHeight="1">
      <c r="B210" s="2">
        <v>4</v>
      </c>
      <c r="C210" s="39" t="s">
        <v>152</v>
      </c>
      <c r="D210" s="1"/>
      <c r="E210" s="1"/>
      <c r="F210" s="42" t="s">
        <v>221</v>
      </c>
      <c r="G210" s="44">
        <v>2</v>
      </c>
      <c r="H210" s="14">
        <v>0</v>
      </c>
      <c r="I210" s="14">
        <f t="shared" si="20"/>
        <v>0</v>
      </c>
      <c r="J210" s="80"/>
      <c r="K210" s="14">
        <f t="shared" si="21"/>
        <v>0</v>
      </c>
      <c r="L210" s="14">
        <f t="shared" si="22"/>
        <v>0</v>
      </c>
      <c r="M210" s="14">
        <f t="shared" si="23"/>
        <v>0</v>
      </c>
    </row>
    <row r="211" spans="2:13" s="5" customFormat="1" ht="19.5" customHeight="1">
      <c r="B211" s="2">
        <v>5</v>
      </c>
      <c r="C211" s="39" t="s">
        <v>153</v>
      </c>
      <c r="D211" s="1"/>
      <c r="E211" s="1"/>
      <c r="F211" s="42" t="s">
        <v>221</v>
      </c>
      <c r="G211" s="44">
        <v>1</v>
      </c>
      <c r="H211" s="14">
        <v>0</v>
      </c>
      <c r="I211" s="14">
        <f t="shared" si="20"/>
        <v>0</v>
      </c>
      <c r="J211" s="80"/>
      <c r="K211" s="14">
        <f t="shared" si="21"/>
        <v>0</v>
      </c>
      <c r="L211" s="14">
        <f t="shared" si="22"/>
        <v>0</v>
      </c>
      <c r="M211" s="14">
        <f t="shared" si="23"/>
        <v>0</v>
      </c>
    </row>
    <row r="212" spans="2:13" s="5" customFormat="1" ht="19.5" customHeight="1">
      <c r="B212" s="2">
        <v>6</v>
      </c>
      <c r="C212" s="39" t="s">
        <v>154</v>
      </c>
      <c r="D212" s="1"/>
      <c r="E212" s="1"/>
      <c r="F212" s="42" t="s">
        <v>221</v>
      </c>
      <c r="G212" s="44">
        <v>1</v>
      </c>
      <c r="H212" s="14">
        <v>0</v>
      </c>
      <c r="I212" s="14">
        <f t="shared" si="20"/>
        <v>0</v>
      </c>
      <c r="J212" s="80"/>
      <c r="K212" s="14">
        <f t="shared" si="21"/>
        <v>0</v>
      </c>
      <c r="L212" s="14">
        <f t="shared" si="22"/>
        <v>0</v>
      </c>
      <c r="M212" s="14">
        <f t="shared" si="23"/>
        <v>0</v>
      </c>
    </row>
    <row r="213" spans="2:13" s="5" customFormat="1" ht="34.5" customHeight="1">
      <c r="B213" s="2">
        <v>7</v>
      </c>
      <c r="C213" s="39" t="s">
        <v>155</v>
      </c>
      <c r="D213" s="1"/>
      <c r="E213" s="1"/>
      <c r="F213" s="42" t="s">
        <v>221</v>
      </c>
      <c r="G213" s="44">
        <v>1</v>
      </c>
      <c r="H213" s="14">
        <v>0</v>
      </c>
      <c r="I213" s="14">
        <f t="shared" si="20"/>
        <v>0</v>
      </c>
      <c r="J213" s="80"/>
      <c r="K213" s="14">
        <f t="shared" si="21"/>
        <v>0</v>
      </c>
      <c r="L213" s="14">
        <f t="shared" si="22"/>
        <v>0</v>
      </c>
      <c r="M213" s="14">
        <f t="shared" si="23"/>
        <v>0</v>
      </c>
    </row>
    <row r="214" spans="2:13" s="5" customFormat="1" ht="28.5" customHeight="1">
      <c r="B214" s="2">
        <v>8</v>
      </c>
      <c r="C214" s="39" t="s">
        <v>156</v>
      </c>
      <c r="D214" s="1"/>
      <c r="E214" s="1"/>
      <c r="F214" s="42" t="s">
        <v>263</v>
      </c>
      <c r="G214" s="44">
        <v>1</v>
      </c>
      <c r="H214" s="14">
        <v>0</v>
      </c>
      <c r="I214" s="14">
        <f t="shared" si="20"/>
        <v>0</v>
      </c>
      <c r="J214" s="80"/>
      <c r="K214" s="14">
        <f t="shared" si="21"/>
        <v>0</v>
      </c>
      <c r="L214" s="14">
        <f t="shared" si="22"/>
        <v>0</v>
      </c>
      <c r="M214" s="14">
        <f t="shared" si="23"/>
        <v>0</v>
      </c>
    </row>
    <row r="215" spans="2:13" s="5" customFormat="1" ht="19.5" customHeight="1">
      <c r="B215" s="2">
        <v>9</v>
      </c>
      <c r="C215" s="39" t="s">
        <v>157</v>
      </c>
      <c r="D215" s="1"/>
      <c r="E215" s="1"/>
      <c r="F215" s="42" t="s">
        <v>263</v>
      </c>
      <c r="G215" s="44">
        <v>1</v>
      </c>
      <c r="H215" s="14">
        <v>0</v>
      </c>
      <c r="I215" s="14">
        <f t="shared" si="20"/>
        <v>0</v>
      </c>
      <c r="J215" s="80"/>
      <c r="K215" s="14">
        <f t="shared" si="21"/>
        <v>0</v>
      </c>
      <c r="L215" s="14">
        <f t="shared" si="22"/>
        <v>0</v>
      </c>
      <c r="M215" s="14">
        <f t="shared" si="23"/>
        <v>0</v>
      </c>
    </row>
    <row r="216" spans="2:13" s="5" customFormat="1" ht="23.25" customHeight="1">
      <c r="B216" s="173" t="s">
        <v>286</v>
      </c>
      <c r="C216" s="174"/>
      <c r="D216" s="1"/>
      <c r="E216" s="1"/>
      <c r="F216" s="2"/>
      <c r="G216" s="3"/>
      <c r="H216" s="15" t="s">
        <v>218</v>
      </c>
      <c r="I216" s="14">
        <f>SUM(I207:I215)</f>
        <v>0</v>
      </c>
      <c r="J216" s="80"/>
      <c r="K216" s="4"/>
      <c r="L216" s="4"/>
      <c r="M216" s="4"/>
    </row>
    <row r="217" spans="2:13" s="5" customFormat="1" ht="17.25" customHeight="1">
      <c r="B217" s="175"/>
      <c r="C217" s="176"/>
      <c r="D217" s="1"/>
      <c r="E217" s="1"/>
      <c r="F217" s="2"/>
      <c r="G217" s="3"/>
      <c r="H217" s="4"/>
      <c r="I217" s="15" t="s">
        <v>229</v>
      </c>
      <c r="J217" s="81"/>
      <c r="K217" s="14">
        <f>SUM(K207:K216)</f>
        <v>0</v>
      </c>
      <c r="L217" s="4"/>
      <c r="M217" s="4"/>
    </row>
    <row r="218" spans="2:13" s="5" customFormat="1" ht="69" customHeight="1">
      <c r="B218" s="177"/>
      <c r="C218" s="178"/>
      <c r="D218" s="1"/>
      <c r="E218" s="1"/>
      <c r="F218" s="2"/>
      <c r="G218" s="3"/>
      <c r="H218" s="4"/>
      <c r="I218" s="4"/>
      <c r="J218" s="80"/>
      <c r="K218" s="4"/>
      <c r="L218" s="15" t="s">
        <v>228</v>
      </c>
      <c r="M218" s="14">
        <f>SUM(M207:M217)</f>
        <v>0</v>
      </c>
    </row>
    <row r="219" spans="1:13" s="33" customFormat="1" ht="12" customHeight="1">
      <c r="A219" s="5"/>
      <c r="B219" s="87"/>
      <c r="C219" s="87"/>
      <c r="F219" s="74"/>
      <c r="G219" s="75"/>
      <c r="H219" s="88"/>
      <c r="I219" s="88"/>
      <c r="J219" s="86"/>
      <c r="K219" s="88"/>
      <c r="L219" s="89"/>
      <c r="M219" s="76"/>
    </row>
    <row r="220" spans="1:66" s="33" customFormat="1" ht="106.5" customHeight="1">
      <c r="A220" s="5"/>
      <c r="B220" s="56" t="s">
        <v>73</v>
      </c>
      <c r="C220" s="10" t="s">
        <v>212</v>
      </c>
      <c r="D220" s="10" t="s">
        <v>213</v>
      </c>
      <c r="E220" s="10" t="s">
        <v>214</v>
      </c>
      <c r="F220" s="10" t="s">
        <v>215</v>
      </c>
      <c r="G220" s="11" t="s">
        <v>279</v>
      </c>
      <c r="H220" s="12" t="s">
        <v>217</v>
      </c>
      <c r="I220" s="12" t="s">
        <v>224</v>
      </c>
      <c r="J220" s="79" t="s">
        <v>147</v>
      </c>
      <c r="K220" s="12" t="s">
        <v>225</v>
      </c>
      <c r="L220" s="12" t="s">
        <v>226</v>
      </c>
      <c r="M220" s="12" t="s">
        <v>227</v>
      </c>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row>
    <row r="221" spans="2:13" s="5" customFormat="1" ht="72" customHeight="1">
      <c r="B221" s="2">
        <v>1</v>
      </c>
      <c r="C221" s="39" t="s">
        <v>110</v>
      </c>
      <c r="D221" s="1"/>
      <c r="E221" s="1"/>
      <c r="F221" s="42" t="s">
        <v>111</v>
      </c>
      <c r="G221" s="44">
        <v>2</v>
      </c>
      <c r="H221" s="14">
        <v>0</v>
      </c>
      <c r="I221" s="14">
        <f>ROUND(G221*H221,2)</f>
        <v>0</v>
      </c>
      <c r="J221" s="80"/>
      <c r="K221" s="14">
        <f>ROUND(I221*J221,2)</f>
        <v>0</v>
      </c>
      <c r="L221" s="14">
        <f>(M221/G221)</f>
        <v>0</v>
      </c>
      <c r="M221" s="14">
        <f>ROUND(I221+K221,2)</f>
        <v>0</v>
      </c>
    </row>
    <row r="222" spans="2:13" s="5" customFormat="1" ht="13.5" customHeight="1">
      <c r="B222" s="2"/>
      <c r="C222" s="13"/>
      <c r="D222" s="1"/>
      <c r="E222" s="1"/>
      <c r="F222" s="32"/>
      <c r="G222" s="3"/>
      <c r="H222" s="15" t="s">
        <v>218</v>
      </c>
      <c r="I222" s="14">
        <f>SUM(I221:I221)</f>
        <v>0</v>
      </c>
      <c r="J222" s="80"/>
      <c r="K222" s="4"/>
      <c r="L222" s="4"/>
      <c r="M222" s="4"/>
    </row>
    <row r="223" spans="2:13" s="5" customFormat="1" ht="15" customHeight="1">
      <c r="B223" s="2"/>
      <c r="C223" s="13"/>
      <c r="D223" s="1"/>
      <c r="E223" s="1"/>
      <c r="F223" s="32"/>
      <c r="G223" s="3"/>
      <c r="H223" s="4"/>
      <c r="I223" s="15" t="s">
        <v>229</v>
      </c>
      <c r="J223" s="81"/>
      <c r="K223" s="14">
        <f>SUM(K221:K222)</f>
        <v>0</v>
      </c>
      <c r="L223" s="4"/>
      <c r="M223" s="4"/>
    </row>
    <row r="224" spans="2:13" s="5" customFormat="1" ht="27.75" customHeight="1">
      <c r="B224" s="2"/>
      <c r="C224" s="13"/>
      <c r="D224" s="1"/>
      <c r="E224" s="1"/>
      <c r="F224" s="32"/>
      <c r="G224" s="3"/>
      <c r="H224" s="4"/>
      <c r="I224" s="4"/>
      <c r="J224" s="80"/>
      <c r="K224" s="4"/>
      <c r="L224" s="15" t="s">
        <v>228</v>
      </c>
      <c r="M224" s="14">
        <f>SUM(M221:M223)</f>
        <v>0</v>
      </c>
    </row>
    <row r="225" spans="2:13" ht="12.75">
      <c r="B225" s="46"/>
      <c r="C225" s="55"/>
      <c r="D225" s="46"/>
      <c r="E225" s="46"/>
      <c r="F225" s="46"/>
      <c r="G225" s="110"/>
      <c r="H225" s="65"/>
      <c r="I225" s="65"/>
      <c r="J225" s="82"/>
      <c r="K225" s="65"/>
      <c r="L225" s="65"/>
      <c r="M225" s="65"/>
    </row>
    <row r="226" spans="2:13" ht="12.75">
      <c r="B226" s="46"/>
      <c r="C226" s="55"/>
      <c r="D226" s="46"/>
      <c r="E226" s="46"/>
      <c r="F226" s="46"/>
      <c r="G226" s="110"/>
      <c r="H226" s="65"/>
      <c r="I226" s="65"/>
      <c r="J226" s="82"/>
      <c r="K226" s="65"/>
      <c r="L226" s="65"/>
      <c r="M226" s="65"/>
    </row>
    <row r="227" spans="2:108" s="5" customFormat="1" ht="106.5" customHeight="1">
      <c r="B227" s="56" t="s">
        <v>74</v>
      </c>
      <c r="C227" s="10" t="s">
        <v>212</v>
      </c>
      <c r="D227" s="10" t="s">
        <v>213</v>
      </c>
      <c r="E227" s="10" t="s">
        <v>214</v>
      </c>
      <c r="F227" s="10" t="s">
        <v>215</v>
      </c>
      <c r="G227" s="11" t="s">
        <v>216</v>
      </c>
      <c r="H227" s="12" t="s">
        <v>217</v>
      </c>
      <c r="I227" s="12" t="s">
        <v>224</v>
      </c>
      <c r="J227" s="79" t="s">
        <v>147</v>
      </c>
      <c r="K227" s="12" t="s">
        <v>225</v>
      </c>
      <c r="L227" s="12" t="s">
        <v>226</v>
      </c>
      <c r="M227" s="12" t="s">
        <v>227</v>
      </c>
      <c r="T227" s="29"/>
      <c r="U227" s="27"/>
      <c r="V227" s="28"/>
      <c r="W227" s="29"/>
      <c r="X227" s="29"/>
      <c r="CW227" s="18"/>
      <c r="CX227" s="1"/>
      <c r="CY227" s="22"/>
      <c r="CZ227" s="23"/>
      <c r="DA227" s="23"/>
      <c r="DB227" s="24"/>
      <c r="DC227" s="25"/>
      <c r="DD227" s="26"/>
    </row>
    <row r="228" spans="2:108" s="5" customFormat="1" ht="27" customHeight="1">
      <c r="B228" s="2" t="s">
        <v>135</v>
      </c>
      <c r="C228" s="103" t="s">
        <v>318</v>
      </c>
      <c r="D228" s="1"/>
      <c r="E228" s="1"/>
      <c r="F228" s="116" t="s">
        <v>220</v>
      </c>
      <c r="G228" s="114">
        <v>53500</v>
      </c>
      <c r="H228" s="14">
        <v>0</v>
      </c>
      <c r="I228" s="14">
        <f>ROUND(G228*H228,2)</f>
        <v>0</v>
      </c>
      <c r="J228" s="80"/>
      <c r="K228" s="14">
        <f aca="true" t="shared" si="24" ref="K228:K242">ROUND(I228*J228,2)</f>
        <v>0</v>
      </c>
      <c r="L228" s="14">
        <f aca="true" t="shared" si="25" ref="L228:L242">(M228/G228)</f>
        <v>0</v>
      </c>
      <c r="M228" s="14">
        <f aca="true" t="shared" si="26" ref="M228:M242">ROUND(I228+K228,2)</f>
        <v>0</v>
      </c>
      <c r="CW228" s="18" t="s">
        <v>211</v>
      </c>
      <c r="CX228" s="1"/>
      <c r="CY228" s="22" t="s">
        <v>220</v>
      </c>
      <c r="CZ228" s="23">
        <v>740</v>
      </c>
      <c r="DA228" s="23"/>
      <c r="DB228" s="24">
        <f>CZ228*1.5</f>
        <v>1110</v>
      </c>
      <c r="DC228" s="25">
        <v>6.8</v>
      </c>
      <c r="DD228" s="26">
        <f>DC228*DB228</f>
        <v>7548</v>
      </c>
    </row>
    <row r="229" spans="2:108" s="5" customFormat="1" ht="63.75" customHeight="1">
      <c r="B229" s="2" t="s">
        <v>136</v>
      </c>
      <c r="C229" s="103" t="s">
        <v>330</v>
      </c>
      <c r="D229" s="1"/>
      <c r="E229" s="1"/>
      <c r="F229" s="116" t="s">
        <v>220</v>
      </c>
      <c r="G229" s="114">
        <v>156340</v>
      </c>
      <c r="H229" s="14">
        <v>0</v>
      </c>
      <c r="I229" s="14">
        <f aca="true" t="shared" si="27" ref="I229:I242">ROUND(G229*H229,2)</f>
        <v>0</v>
      </c>
      <c r="J229" s="80"/>
      <c r="K229" s="14">
        <f t="shared" si="24"/>
        <v>0</v>
      </c>
      <c r="L229" s="14">
        <f t="shared" si="25"/>
        <v>0</v>
      </c>
      <c r="M229" s="14">
        <f t="shared" si="26"/>
        <v>0</v>
      </c>
      <c r="CW229" s="18"/>
      <c r="CX229" s="1"/>
      <c r="CY229" s="22"/>
      <c r="CZ229" s="23"/>
      <c r="DA229" s="23"/>
      <c r="DB229" s="24"/>
      <c r="DC229" s="25"/>
      <c r="DD229" s="26"/>
    </row>
    <row r="230" spans="2:108" s="5" customFormat="1" ht="33" customHeight="1">
      <c r="B230" s="2" t="s">
        <v>230</v>
      </c>
      <c r="C230" s="103" t="s">
        <v>319</v>
      </c>
      <c r="D230" s="1"/>
      <c r="E230" s="1"/>
      <c r="F230" s="116" t="s">
        <v>220</v>
      </c>
      <c r="G230" s="114">
        <v>6000</v>
      </c>
      <c r="H230" s="14">
        <v>0</v>
      </c>
      <c r="I230" s="14">
        <f t="shared" si="27"/>
        <v>0</v>
      </c>
      <c r="J230" s="104"/>
      <c r="K230" s="14">
        <f t="shared" si="24"/>
        <v>0</v>
      </c>
      <c r="L230" s="14">
        <f t="shared" si="25"/>
        <v>0</v>
      </c>
      <c r="M230" s="14">
        <f t="shared" si="26"/>
        <v>0</v>
      </c>
      <c r="CW230" s="18"/>
      <c r="CX230" s="1"/>
      <c r="CY230" s="22"/>
      <c r="CZ230" s="23"/>
      <c r="DA230" s="23"/>
      <c r="DB230" s="24"/>
      <c r="DC230" s="25"/>
      <c r="DD230" s="26"/>
    </row>
    <row r="231" spans="2:108" s="5" customFormat="1" ht="27.75" customHeight="1">
      <c r="B231" s="2" t="s">
        <v>231</v>
      </c>
      <c r="C231" s="103" t="s">
        <v>320</v>
      </c>
      <c r="D231" s="1"/>
      <c r="E231" s="1"/>
      <c r="F231" s="116" t="s">
        <v>220</v>
      </c>
      <c r="G231" s="114">
        <v>147400</v>
      </c>
      <c r="H231" s="14">
        <v>0</v>
      </c>
      <c r="I231" s="14">
        <f t="shared" si="27"/>
        <v>0</v>
      </c>
      <c r="J231" s="104"/>
      <c r="K231" s="14">
        <f t="shared" si="24"/>
        <v>0</v>
      </c>
      <c r="L231" s="14">
        <f t="shared" si="25"/>
        <v>0</v>
      </c>
      <c r="M231" s="14">
        <f t="shared" si="26"/>
        <v>0</v>
      </c>
      <c r="CW231" s="18"/>
      <c r="CX231" s="1"/>
      <c r="CY231" s="22"/>
      <c r="CZ231" s="23"/>
      <c r="DA231" s="23"/>
      <c r="DB231" s="24"/>
      <c r="DC231" s="25"/>
      <c r="DD231" s="26"/>
    </row>
    <row r="232" spans="2:108" s="5" customFormat="1" ht="33.75" customHeight="1">
      <c r="B232" s="2" t="s">
        <v>219</v>
      </c>
      <c r="C232" s="103" t="s">
        <v>75</v>
      </c>
      <c r="D232" s="1"/>
      <c r="E232" s="1"/>
      <c r="F232" s="116" t="s">
        <v>220</v>
      </c>
      <c r="G232" s="114">
        <v>61580</v>
      </c>
      <c r="H232" s="14">
        <v>0</v>
      </c>
      <c r="I232" s="14">
        <f t="shared" si="27"/>
        <v>0</v>
      </c>
      <c r="J232" s="104"/>
      <c r="K232" s="14">
        <f t="shared" si="24"/>
        <v>0</v>
      </c>
      <c r="L232" s="14">
        <f t="shared" si="25"/>
        <v>0</v>
      </c>
      <c r="M232" s="14">
        <f t="shared" si="26"/>
        <v>0</v>
      </c>
      <c r="CW232" s="18"/>
      <c r="CX232" s="1"/>
      <c r="CY232" s="22"/>
      <c r="CZ232" s="23"/>
      <c r="DA232" s="23"/>
      <c r="DB232" s="24"/>
      <c r="DC232" s="25"/>
      <c r="DD232" s="26"/>
    </row>
    <row r="233" spans="2:108" s="5" customFormat="1" ht="31.5" customHeight="1">
      <c r="B233" s="2" t="s">
        <v>280</v>
      </c>
      <c r="C233" s="103" t="s">
        <v>321</v>
      </c>
      <c r="D233" s="1"/>
      <c r="E233" s="1"/>
      <c r="F233" s="116" t="s">
        <v>220</v>
      </c>
      <c r="G233" s="114">
        <v>3100</v>
      </c>
      <c r="H233" s="14">
        <v>0</v>
      </c>
      <c r="I233" s="14">
        <f t="shared" si="27"/>
        <v>0</v>
      </c>
      <c r="J233" s="104"/>
      <c r="K233" s="14">
        <f t="shared" si="24"/>
        <v>0</v>
      </c>
      <c r="L233" s="14">
        <f t="shared" si="25"/>
        <v>0</v>
      </c>
      <c r="M233" s="14">
        <f t="shared" si="26"/>
        <v>0</v>
      </c>
      <c r="CW233" s="18"/>
      <c r="CX233" s="1"/>
      <c r="CY233" s="22"/>
      <c r="CZ233" s="23"/>
      <c r="DA233" s="23"/>
      <c r="DB233" s="24"/>
      <c r="DC233" s="25"/>
      <c r="DD233" s="26"/>
    </row>
    <row r="234" spans="2:13" ht="25.5">
      <c r="B234" s="2" t="s">
        <v>281</v>
      </c>
      <c r="C234" s="103" t="s">
        <v>322</v>
      </c>
      <c r="D234" s="47"/>
      <c r="E234" s="47"/>
      <c r="F234" s="116" t="s">
        <v>220</v>
      </c>
      <c r="G234" s="114">
        <v>1800</v>
      </c>
      <c r="H234" s="14">
        <v>0</v>
      </c>
      <c r="I234" s="14">
        <f t="shared" si="27"/>
        <v>0</v>
      </c>
      <c r="J234" s="104"/>
      <c r="K234" s="14">
        <f t="shared" si="24"/>
        <v>0</v>
      </c>
      <c r="L234" s="14">
        <f t="shared" si="25"/>
        <v>0</v>
      </c>
      <c r="M234" s="14">
        <f t="shared" si="26"/>
        <v>0</v>
      </c>
    </row>
    <row r="235" spans="2:13" ht="25.5">
      <c r="B235" s="2" t="s">
        <v>134</v>
      </c>
      <c r="C235" s="103" t="s">
        <v>323</v>
      </c>
      <c r="D235" s="47"/>
      <c r="E235" s="47"/>
      <c r="F235" s="116" t="s">
        <v>220</v>
      </c>
      <c r="G235" s="114">
        <v>200</v>
      </c>
      <c r="H235" s="14">
        <v>0</v>
      </c>
      <c r="I235" s="14">
        <f t="shared" si="27"/>
        <v>0</v>
      </c>
      <c r="J235" s="104"/>
      <c r="K235" s="14">
        <f t="shared" si="24"/>
        <v>0</v>
      </c>
      <c r="L235" s="14">
        <f t="shared" si="25"/>
        <v>0</v>
      </c>
      <c r="M235" s="14">
        <f t="shared" si="26"/>
        <v>0</v>
      </c>
    </row>
    <row r="236" spans="2:13" ht="25.5">
      <c r="B236" s="2" t="s">
        <v>282</v>
      </c>
      <c r="C236" s="103" t="s">
        <v>324</v>
      </c>
      <c r="D236" s="47"/>
      <c r="E236" s="47"/>
      <c r="F236" s="116" t="s">
        <v>220</v>
      </c>
      <c r="G236" s="114">
        <v>400</v>
      </c>
      <c r="H236" s="14">
        <v>0</v>
      </c>
      <c r="I236" s="14">
        <f>ROUND(G236*H236,2)</f>
        <v>0</v>
      </c>
      <c r="J236" s="104"/>
      <c r="K236" s="14">
        <f t="shared" si="24"/>
        <v>0</v>
      </c>
      <c r="L236" s="14">
        <f t="shared" si="25"/>
        <v>0</v>
      </c>
      <c r="M236" s="14">
        <f t="shared" si="26"/>
        <v>0</v>
      </c>
    </row>
    <row r="237" spans="2:13" ht="25.5">
      <c r="B237" s="2" t="s">
        <v>283</v>
      </c>
      <c r="C237" s="103" t="s">
        <v>325</v>
      </c>
      <c r="D237" s="47"/>
      <c r="E237" s="47"/>
      <c r="F237" s="116" t="s">
        <v>220</v>
      </c>
      <c r="G237" s="114">
        <v>128400</v>
      </c>
      <c r="H237" s="14">
        <v>0</v>
      </c>
      <c r="I237" s="14">
        <f t="shared" si="27"/>
        <v>0</v>
      </c>
      <c r="J237" s="104"/>
      <c r="K237" s="14">
        <f t="shared" si="24"/>
        <v>0</v>
      </c>
      <c r="L237" s="14">
        <f t="shared" si="25"/>
        <v>0</v>
      </c>
      <c r="M237" s="14">
        <f t="shared" si="26"/>
        <v>0</v>
      </c>
    </row>
    <row r="238" spans="2:13" ht="25.5">
      <c r="B238" s="2" t="s">
        <v>284</v>
      </c>
      <c r="C238" s="103" t="s">
        <v>326</v>
      </c>
      <c r="D238" s="47"/>
      <c r="E238" s="47"/>
      <c r="F238" s="116" t="s">
        <v>220</v>
      </c>
      <c r="G238" s="114">
        <v>34500</v>
      </c>
      <c r="H238" s="14">
        <v>0</v>
      </c>
      <c r="I238" s="14">
        <f t="shared" si="27"/>
        <v>0</v>
      </c>
      <c r="J238" s="104"/>
      <c r="K238" s="14">
        <f t="shared" si="24"/>
        <v>0</v>
      </c>
      <c r="L238" s="14">
        <f t="shared" si="25"/>
        <v>0</v>
      </c>
      <c r="M238" s="14">
        <f t="shared" si="26"/>
        <v>0</v>
      </c>
    </row>
    <row r="239" spans="2:13" ht="38.25">
      <c r="B239" s="2" t="s">
        <v>288</v>
      </c>
      <c r="C239" s="103" t="s">
        <v>327</v>
      </c>
      <c r="D239" s="47"/>
      <c r="E239" s="47"/>
      <c r="F239" s="116" t="s">
        <v>220</v>
      </c>
      <c r="G239" s="114">
        <v>23120</v>
      </c>
      <c r="H239" s="14">
        <v>0</v>
      </c>
      <c r="I239" s="14">
        <f t="shared" si="27"/>
        <v>0</v>
      </c>
      <c r="J239" s="104"/>
      <c r="K239" s="14">
        <f t="shared" si="24"/>
        <v>0</v>
      </c>
      <c r="L239" s="14">
        <f t="shared" si="25"/>
        <v>0</v>
      </c>
      <c r="M239" s="14">
        <f t="shared" si="26"/>
        <v>0</v>
      </c>
    </row>
    <row r="240" spans="2:13" ht="63.75">
      <c r="B240" s="2" t="s">
        <v>289</v>
      </c>
      <c r="C240" s="103" t="s">
        <v>76</v>
      </c>
      <c r="D240" s="47"/>
      <c r="E240" s="47"/>
      <c r="F240" s="116" t="s">
        <v>220</v>
      </c>
      <c r="G240" s="114">
        <v>104080</v>
      </c>
      <c r="H240" s="14">
        <v>0</v>
      </c>
      <c r="I240" s="14">
        <f t="shared" si="27"/>
        <v>0</v>
      </c>
      <c r="J240" s="104"/>
      <c r="K240" s="14">
        <f t="shared" si="24"/>
        <v>0</v>
      </c>
      <c r="L240" s="14">
        <f t="shared" si="25"/>
        <v>0</v>
      </c>
      <c r="M240" s="14">
        <f t="shared" si="26"/>
        <v>0</v>
      </c>
    </row>
    <row r="241" spans="2:13" ht="99" customHeight="1">
      <c r="B241" s="2" t="s">
        <v>290</v>
      </c>
      <c r="C241" s="103" t="s">
        <v>77</v>
      </c>
      <c r="D241" s="47"/>
      <c r="E241" s="47"/>
      <c r="F241" s="116" t="s">
        <v>220</v>
      </c>
      <c r="G241" s="114">
        <v>6700</v>
      </c>
      <c r="H241" s="14">
        <v>0</v>
      </c>
      <c r="I241" s="14">
        <f t="shared" si="27"/>
        <v>0</v>
      </c>
      <c r="J241" s="104"/>
      <c r="K241" s="14">
        <f t="shared" si="24"/>
        <v>0</v>
      </c>
      <c r="L241" s="14">
        <f t="shared" si="25"/>
        <v>0</v>
      </c>
      <c r="M241" s="14">
        <f t="shared" si="26"/>
        <v>0</v>
      </c>
    </row>
    <row r="242" spans="2:13" ht="174" customHeight="1" thickBot="1">
      <c r="B242" s="2" t="s">
        <v>291</v>
      </c>
      <c r="C242" s="106" t="s">
        <v>348</v>
      </c>
      <c r="D242" s="47"/>
      <c r="E242" s="47"/>
      <c r="F242" s="117" t="s">
        <v>329</v>
      </c>
      <c r="G242" s="115">
        <v>12</v>
      </c>
      <c r="H242" s="14">
        <v>0</v>
      </c>
      <c r="I242" s="14">
        <f t="shared" si="27"/>
        <v>0</v>
      </c>
      <c r="J242" s="104"/>
      <c r="K242" s="14">
        <f t="shared" si="24"/>
        <v>0</v>
      </c>
      <c r="L242" s="14">
        <f t="shared" si="25"/>
        <v>0</v>
      </c>
      <c r="M242" s="14">
        <f t="shared" si="26"/>
        <v>0</v>
      </c>
    </row>
    <row r="243" spans="2:13" ht="12.75">
      <c r="B243" s="47"/>
      <c r="C243" s="127"/>
      <c r="D243" s="47"/>
      <c r="E243" s="47"/>
      <c r="F243" s="47"/>
      <c r="G243" s="51"/>
      <c r="H243" s="99" t="s">
        <v>218</v>
      </c>
      <c r="I243" s="100">
        <f>SUM(I228:I242)</f>
        <v>0</v>
      </c>
      <c r="J243" s="101"/>
      <c r="K243" s="102"/>
      <c r="L243" s="102"/>
      <c r="M243" s="102"/>
    </row>
    <row r="244" spans="2:13" ht="12.75">
      <c r="B244" s="47"/>
      <c r="C244" s="128"/>
      <c r="D244" s="47"/>
      <c r="E244" s="47"/>
      <c r="F244" s="47"/>
      <c r="G244" s="51"/>
      <c r="H244" s="4"/>
      <c r="I244" s="15" t="s">
        <v>229</v>
      </c>
      <c r="J244" s="81"/>
      <c r="K244" s="14">
        <f>SUM(K228:K243)</f>
        <v>0</v>
      </c>
      <c r="L244" s="4"/>
      <c r="M244" s="4"/>
    </row>
    <row r="245" spans="2:13" ht="12.75">
      <c r="B245" s="47"/>
      <c r="C245" s="129"/>
      <c r="D245" s="47"/>
      <c r="E245" s="47"/>
      <c r="F245" s="47"/>
      <c r="G245" s="51"/>
      <c r="H245" s="4"/>
      <c r="I245" s="4"/>
      <c r="J245" s="80"/>
      <c r="K245" s="4"/>
      <c r="L245" s="15" t="s">
        <v>228</v>
      </c>
      <c r="M245" s="14">
        <f>SUM(M228:M244)</f>
        <v>0</v>
      </c>
    </row>
    <row r="246" ht="158.25" customHeight="1">
      <c r="C246" s="105" t="s">
        <v>328</v>
      </c>
    </row>
    <row r="247" spans="2:13" ht="12.75">
      <c r="B247" s="46"/>
      <c r="C247" s="55"/>
      <c r="D247" s="46"/>
      <c r="E247" s="46"/>
      <c r="F247" s="46"/>
      <c r="G247" s="110"/>
      <c r="H247" s="65"/>
      <c r="I247" s="65"/>
      <c r="J247" s="82"/>
      <c r="K247" s="65"/>
      <c r="L247" s="65"/>
      <c r="M247" s="65"/>
    </row>
    <row r="248" spans="2:108" s="5" customFormat="1" ht="119.25" customHeight="1">
      <c r="B248" s="56" t="s">
        <v>349</v>
      </c>
      <c r="C248" s="10" t="s">
        <v>212</v>
      </c>
      <c r="D248" s="10" t="s">
        <v>213</v>
      </c>
      <c r="E248" s="10" t="s">
        <v>332</v>
      </c>
      <c r="F248" s="10" t="s">
        <v>215</v>
      </c>
      <c r="G248" s="11" t="s">
        <v>216</v>
      </c>
      <c r="H248" s="12" t="s">
        <v>217</v>
      </c>
      <c r="I248" s="12" t="s">
        <v>224</v>
      </c>
      <c r="J248" s="79" t="s">
        <v>147</v>
      </c>
      <c r="K248" s="12" t="s">
        <v>225</v>
      </c>
      <c r="L248" s="12" t="s">
        <v>226</v>
      </c>
      <c r="M248" s="12" t="s">
        <v>227</v>
      </c>
      <c r="T248" s="29"/>
      <c r="U248" s="27"/>
      <c r="V248" s="28"/>
      <c r="W248" s="29"/>
      <c r="X248" s="29"/>
      <c r="CW248" s="18"/>
      <c r="CX248" s="1"/>
      <c r="CY248" s="22"/>
      <c r="CZ248" s="23"/>
      <c r="DA248" s="23"/>
      <c r="DB248" s="24"/>
      <c r="DC248" s="25"/>
      <c r="DD248" s="26"/>
    </row>
    <row r="249" spans="2:108" s="5" customFormat="1" ht="27" customHeight="1">
      <c r="B249" s="2" t="s">
        <v>135</v>
      </c>
      <c r="C249" s="97" t="s">
        <v>78</v>
      </c>
      <c r="D249" s="1"/>
      <c r="E249" s="1"/>
      <c r="F249" s="97" t="s">
        <v>220</v>
      </c>
      <c r="G249" s="114">
        <v>14086</v>
      </c>
      <c r="H249" s="14">
        <v>0</v>
      </c>
      <c r="I249" s="14">
        <f>ROUND(G249*H249,2)</f>
        <v>0</v>
      </c>
      <c r="J249" s="80"/>
      <c r="K249" s="14">
        <f>ROUND(I249*J249,2)</f>
        <v>0</v>
      </c>
      <c r="L249" s="14">
        <f>(M249/G249)</f>
        <v>0</v>
      </c>
      <c r="M249" s="14">
        <f>ROUND(I249+K249,2)</f>
        <v>0</v>
      </c>
      <c r="CW249" s="18" t="s">
        <v>211</v>
      </c>
      <c r="CX249" s="1"/>
      <c r="CY249" s="22" t="s">
        <v>220</v>
      </c>
      <c r="CZ249" s="23">
        <v>740</v>
      </c>
      <c r="DA249" s="23"/>
      <c r="DB249" s="24">
        <f>CZ249*1.5</f>
        <v>1110</v>
      </c>
      <c r="DC249" s="25">
        <v>6.8</v>
      </c>
      <c r="DD249" s="26">
        <f>DC249*DB249</f>
        <v>7548</v>
      </c>
    </row>
    <row r="250" spans="2:108" s="5" customFormat="1" ht="42" customHeight="1">
      <c r="B250" s="2" t="s">
        <v>136</v>
      </c>
      <c r="C250" s="97" t="s">
        <v>350</v>
      </c>
      <c r="D250" s="1"/>
      <c r="E250" s="1"/>
      <c r="F250" s="97" t="s">
        <v>220</v>
      </c>
      <c r="G250" s="114">
        <v>20342</v>
      </c>
      <c r="H250" s="14">
        <v>0</v>
      </c>
      <c r="I250" s="14">
        <f>ROUND(G250*H250,2)</f>
        <v>0</v>
      </c>
      <c r="J250" s="80"/>
      <c r="K250" s="14">
        <f>ROUND(I250*J250,2)</f>
        <v>0</v>
      </c>
      <c r="L250" s="14">
        <f>(M250/G250)</f>
        <v>0</v>
      </c>
      <c r="M250" s="14">
        <f>ROUND(I250+K250,2)</f>
        <v>0</v>
      </c>
      <c r="CW250" s="18"/>
      <c r="CX250" s="1"/>
      <c r="CY250" s="22"/>
      <c r="CZ250" s="23"/>
      <c r="DA250" s="23"/>
      <c r="DB250" s="24"/>
      <c r="DC250" s="25"/>
      <c r="DD250" s="26"/>
    </row>
    <row r="251" spans="2:108" s="5" customFormat="1" ht="36" customHeight="1">
      <c r="B251" s="2" t="s">
        <v>230</v>
      </c>
      <c r="C251" s="97" t="s">
        <v>351</v>
      </c>
      <c r="D251" s="1"/>
      <c r="E251" s="1"/>
      <c r="F251" s="97" t="s">
        <v>220</v>
      </c>
      <c r="G251" s="114">
        <v>11325</v>
      </c>
      <c r="H251" s="14">
        <v>0</v>
      </c>
      <c r="I251" s="14">
        <f>ROUND(G251*H251,2)</f>
        <v>0</v>
      </c>
      <c r="J251" s="1"/>
      <c r="K251" s="14">
        <f>ROUND(I251*J251,2)</f>
        <v>0</v>
      </c>
      <c r="L251" s="14">
        <f>(M251/G251)</f>
        <v>0</v>
      </c>
      <c r="M251" s="14">
        <f>ROUND(I251+K251,2)</f>
        <v>0</v>
      </c>
      <c r="CW251" s="18"/>
      <c r="CX251" s="1"/>
      <c r="CY251" s="22"/>
      <c r="CZ251" s="23"/>
      <c r="DA251" s="23"/>
      <c r="DB251" s="24"/>
      <c r="DC251" s="25"/>
      <c r="DD251" s="26"/>
    </row>
    <row r="252" spans="2:108" s="5" customFormat="1" ht="35.25" customHeight="1">
      <c r="B252" s="2" t="s">
        <v>231</v>
      </c>
      <c r="C252" s="97" t="s">
        <v>352</v>
      </c>
      <c r="D252" s="1"/>
      <c r="E252" s="1"/>
      <c r="F252" s="97" t="s">
        <v>220</v>
      </c>
      <c r="G252" s="114">
        <v>1168</v>
      </c>
      <c r="H252" s="14">
        <v>0</v>
      </c>
      <c r="I252" s="14">
        <f>ROUND(G252*H252,2)</f>
        <v>0</v>
      </c>
      <c r="J252" s="1"/>
      <c r="K252" s="14">
        <f>ROUND(I252*J252,2)</f>
        <v>0</v>
      </c>
      <c r="L252" s="14">
        <f>(M252/G252)</f>
        <v>0</v>
      </c>
      <c r="M252" s="14">
        <f>ROUND(I252+K252,2)</f>
        <v>0</v>
      </c>
      <c r="CW252" s="18"/>
      <c r="CX252" s="1"/>
      <c r="CY252" s="22"/>
      <c r="CZ252" s="23"/>
      <c r="DA252" s="23"/>
      <c r="DB252" s="24"/>
      <c r="DC252" s="25"/>
      <c r="DD252" s="26"/>
    </row>
    <row r="253" spans="2:108" s="5" customFormat="1" ht="42.75" customHeight="1" thickBot="1">
      <c r="B253" s="2" t="s">
        <v>219</v>
      </c>
      <c r="C253" s="98" t="s">
        <v>353</v>
      </c>
      <c r="D253" s="1"/>
      <c r="E253" s="1"/>
      <c r="F253" s="98" t="s">
        <v>133</v>
      </c>
      <c r="G253" s="115">
        <v>64</v>
      </c>
      <c r="H253" s="14">
        <v>0</v>
      </c>
      <c r="I253" s="14">
        <f>ROUND(G253*H253,2)</f>
        <v>0</v>
      </c>
      <c r="J253" s="1"/>
      <c r="K253" s="14">
        <f>ROUND(I253*J253,2)</f>
        <v>0</v>
      </c>
      <c r="L253" s="14">
        <f>(M253/G253)</f>
        <v>0</v>
      </c>
      <c r="M253" s="14">
        <f>ROUND(I253+K253,2)</f>
        <v>0</v>
      </c>
      <c r="CW253" s="18"/>
      <c r="CX253" s="1"/>
      <c r="CY253" s="22"/>
      <c r="CZ253" s="23"/>
      <c r="DA253" s="23"/>
      <c r="DB253" s="24"/>
      <c r="DC253" s="25"/>
      <c r="DD253" s="26"/>
    </row>
    <row r="254" spans="2:108" s="5" customFormat="1" ht="12" customHeight="1">
      <c r="B254" s="2"/>
      <c r="C254" s="18"/>
      <c r="D254" s="1"/>
      <c r="E254" s="1"/>
      <c r="F254" s="2"/>
      <c r="G254" s="3"/>
      <c r="H254" s="15" t="s">
        <v>218</v>
      </c>
      <c r="I254" s="14">
        <f>SUM(I249:I253)</f>
        <v>0</v>
      </c>
      <c r="J254" s="80"/>
      <c r="K254" s="4"/>
      <c r="L254" s="4"/>
      <c r="M254" s="4"/>
      <c r="CW254" s="18"/>
      <c r="CX254" s="1"/>
      <c r="CY254" s="22"/>
      <c r="CZ254" s="23"/>
      <c r="DA254" s="23"/>
      <c r="DB254" s="24"/>
      <c r="DC254" s="25"/>
      <c r="DD254" s="26"/>
    </row>
    <row r="255" spans="8:13" ht="12.75">
      <c r="H255" s="4"/>
      <c r="I255" s="15" t="s">
        <v>229</v>
      </c>
      <c r="J255" s="81"/>
      <c r="K255" s="14">
        <f>SUM(K249:K254)</f>
        <v>0</v>
      </c>
      <c r="L255" s="4"/>
      <c r="M255" s="4"/>
    </row>
    <row r="256" spans="8:13" ht="12.75">
      <c r="H256" s="4"/>
      <c r="I256" s="4"/>
      <c r="J256" s="80"/>
      <c r="K256" s="4"/>
      <c r="L256" s="15" t="s">
        <v>228</v>
      </c>
      <c r="M256" s="14">
        <f>SUM(M249:M255)</f>
        <v>0</v>
      </c>
    </row>
    <row r="257" spans="2:13" ht="12.75">
      <c r="B257" s="46"/>
      <c r="C257" s="55"/>
      <c r="D257" s="46"/>
      <c r="E257" s="46"/>
      <c r="F257" s="46"/>
      <c r="G257" s="110"/>
      <c r="H257" s="9"/>
      <c r="I257" s="9"/>
      <c r="J257" s="78"/>
      <c r="K257" s="9"/>
      <c r="L257" s="9"/>
      <c r="M257" s="9"/>
    </row>
    <row r="258" spans="2:108" s="5" customFormat="1" ht="117.75" customHeight="1">
      <c r="B258" s="56" t="s">
        <v>354</v>
      </c>
      <c r="C258" s="10" t="s">
        <v>212</v>
      </c>
      <c r="D258" s="10" t="s">
        <v>213</v>
      </c>
      <c r="E258" s="10" t="s">
        <v>331</v>
      </c>
      <c r="F258" s="10" t="s">
        <v>215</v>
      </c>
      <c r="G258" s="11" t="s">
        <v>216</v>
      </c>
      <c r="H258" s="12" t="s">
        <v>217</v>
      </c>
      <c r="I258" s="12" t="s">
        <v>224</v>
      </c>
      <c r="J258" s="79" t="s">
        <v>147</v>
      </c>
      <c r="K258" s="12" t="s">
        <v>225</v>
      </c>
      <c r="L258" s="12" t="s">
        <v>226</v>
      </c>
      <c r="M258" s="12" t="s">
        <v>227</v>
      </c>
      <c r="T258" s="29"/>
      <c r="U258" s="27"/>
      <c r="V258" s="28"/>
      <c r="W258" s="29"/>
      <c r="X258" s="29"/>
      <c r="CW258" s="18"/>
      <c r="CX258" s="1"/>
      <c r="CY258" s="22"/>
      <c r="CZ258" s="23"/>
      <c r="DA258" s="23"/>
      <c r="DB258" s="24"/>
      <c r="DC258" s="25"/>
      <c r="DD258" s="26"/>
    </row>
    <row r="259" spans="2:13" ht="38.25">
      <c r="B259" s="51" t="s">
        <v>135</v>
      </c>
      <c r="C259" s="103" t="s">
        <v>355</v>
      </c>
      <c r="D259" s="47"/>
      <c r="E259" s="47"/>
      <c r="F259" s="116" t="s">
        <v>220</v>
      </c>
      <c r="G259" s="114">
        <v>52000</v>
      </c>
      <c r="H259" s="14">
        <v>0</v>
      </c>
      <c r="I259" s="14">
        <f>ROUND(G259*H259,2)</f>
        <v>0</v>
      </c>
      <c r="J259" s="104"/>
      <c r="K259" s="14">
        <f aca="true" t="shared" si="28" ref="K259:K272">ROUND(I259*J259,2)</f>
        <v>0</v>
      </c>
      <c r="L259" s="14">
        <f aca="true" t="shared" si="29" ref="L259:L272">(M259/G259)</f>
        <v>0</v>
      </c>
      <c r="M259" s="14">
        <f aca="true" t="shared" si="30" ref="M259:M272">ROUND(I259+K259,2)</f>
        <v>0</v>
      </c>
    </row>
    <row r="260" spans="2:13" ht="25.5">
      <c r="B260" s="51" t="s">
        <v>136</v>
      </c>
      <c r="C260" s="103" t="s">
        <v>79</v>
      </c>
      <c r="D260" s="47"/>
      <c r="E260" s="47"/>
      <c r="F260" s="116" t="s">
        <v>220</v>
      </c>
      <c r="G260" s="114">
        <v>16000</v>
      </c>
      <c r="H260" s="14">
        <v>0</v>
      </c>
      <c r="I260" s="14">
        <f aca="true" t="shared" si="31" ref="I260:I272">ROUND(G260*H260,2)</f>
        <v>0</v>
      </c>
      <c r="J260" s="104"/>
      <c r="K260" s="14">
        <f t="shared" si="28"/>
        <v>0</v>
      </c>
      <c r="L260" s="14">
        <f t="shared" si="29"/>
        <v>0</v>
      </c>
      <c r="M260" s="14">
        <f t="shared" si="30"/>
        <v>0</v>
      </c>
    </row>
    <row r="261" spans="2:13" ht="25.5">
      <c r="B261" s="51" t="s">
        <v>230</v>
      </c>
      <c r="C261" s="103" t="s">
        <v>356</v>
      </c>
      <c r="D261" s="47"/>
      <c r="E261" s="47"/>
      <c r="F261" s="116" t="s">
        <v>220</v>
      </c>
      <c r="G261" s="114">
        <v>1400</v>
      </c>
      <c r="H261" s="14">
        <v>0</v>
      </c>
      <c r="I261" s="14">
        <f t="shared" si="31"/>
        <v>0</v>
      </c>
      <c r="J261" s="104"/>
      <c r="K261" s="14">
        <f t="shared" si="28"/>
        <v>0</v>
      </c>
      <c r="L261" s="14">
        <f t="shared" si="29"/>
        <v>0</v>
      </c>
      <c r="M261" s="14">
        <f t="shared" si="30"/>
        <v>0</v>
      </c>
    </row>
    <row r="262" spans="2:13" ht="25.5">
      <c r="B262" s="51" t="s">
        <v>231</v>
      </c>
      <c r="C262" s="103" t="s">
        <v>80</v>
      </c>
      <c r="D262" s="47"/>
      <c r="E262" s="47"/>
      <c r="F262" s="116" t="s">
        <v>220</v>
      </c>
      <c r="G262" s="114">
        <v>250</v>
      </c>
      <c r="H262" s="14">
        <v>0</v>
      </c>
      <c r="I262" s="14">
        <f t="shared" si="31"/>
        <v>0</v>
      </c>
      <c r="J262" s="104"/>
      <c r="K262" s="14">
        <f t="shared" si="28"/>
        <v>0</v>
      </c>
      <c r="L262" s="14">
        <f t="shared" si="29"/>
        <v>0</v>
      </c>
      <c r="M262" s="14">
        <f t="shared" si="30"/>
        <v>0</v>
      </c>
    </row>
    <row r="263" spans="2:13" ht="25.5">
      <c r="B263" s="51" t="s">
        <v>219</v>
      </c>
      <c r="C263" s="103" t="s">
        <v>81</v>
      </c>
      <c r="D263" s="47"/>
      <c r="E263" s="47"/>
      <c r="F263" s="116" t="s">
        <v>220</v>
      </c>
      <c r="G263" s="114">
        <v>50</v>
      </c>
      <c r="H263" s="14">
        <v>0</v>
      </c>
      <c r="I263" s="14">
        <f t="shared" si="31"/>
        <v>0</v>
      </c>
      <c r="J263" s="104"/>
      <c r="K263" s="14">
        <f t="shared" si="28"/>
        <v>0</v>
      </c>
      <c r="L263" s="14">
        <f t="shared" si="29"/>
        <v>0</v>
      </c>
      <c r="M263" s="14">
        <f t="shared" si="30"/>
        <v>0</v>
      </c>
    </row>
    <row r="264" spans="2:13" ht="25.5">
      <c r="B264" s="51" t="s">
        <v>280</v>
      </c>
      <c r="C264" s="103" t="s">
        <v>82</v>
      </c>
      <c r="D264" s="47"/>
      <c r="E264" s="47"/>
      <c r="F264" s="116" t="s">
        <v>220</v>
      </c>
      <c r="G264" s="114">
        <v>100</v>
      </c>
      <c r="H264" s="14">
        <v>0</v>
      </c>
      <c r="I264" s="14">
        <f t="shared" si="31"/>
        <v>0</v>
      </c>
      <c r="J264" s="104"/>
      <c r="K264" s="14">
        <f t="shared" si="28"/>
        <v>0</v>
      </c>
      <c r="L264" s="14">
        <f t="shared" si="29"/>
        <v>0</v>
      </c>
      <c r="M264" s="14">
        <f t="shared" si="30"/>
        <v>0</v>
      </c>
    </row>
    <row r="265" spans="2:13" ht="25.5">
      <c r="B265" s="51" t="s">
        <v>281</v>
      </c>
      <c r="C265" s="103" t="s">
        <v>83</v>
      </c>
      <c r="D265" s="47"/>
      <c r="E265" s="47"/>
      <c r="F265" s="116" t="s">
        <v>220</v>
      </c>
      <c r="G265" s="114">
        <v>3000</v>
      </c>
      <c r="H265" s="14">
        <v>0</v>
      </c>
      <c r="I265" s="14">
        <f t="shared" si="31"/>
        <v>0</v>
      </c>
      <c r="J265" s="104"/>
      <c r="K265" s="14">
        <f t="shared" si="28"/>
        <v>0</v>
      </c>
      <c r="L265" s="14">
        <f t="shared" si="29"/>
        <v>0</v>
      </c>
      <c r="M265" s="14">
        <f t="shared" si="30"/>
        <v>0</v>
      </c>
    </row>
    <row r="266" spans="2:13" ht="25.5">
      <c r="B266" s="51" t="s">
        <v>134</v>
      </c>
      <c r="C266" s="103" t="s">
        <v>84</v>
      </c>
      <c r="D266" s="47"/>
      <c r="E266" s="47"/>
      <c r="F266" s="116" t="s">
        <v>220</v>
      </c>
      <c r="G266" s="114">
        <v>34000</v>
      </c>
      <c r="H266" s="14">
        <v>0</v>
      </c>
      <c r="I266" s="14">
        <f t="shared" si="31"/>
        <v>0</v>
      </c>
      <c r="J266" s="104"/>
      <c r="K266" s="14">
        <f t="shared" si="28"/>
        <v>0</v>
      </c>
      <c r="L266" s="14">
        <f t="shared" si="29"/>
        <v>0</v>
      </c>
      <c r="M266" s="14">
        <f t="shared" si="30"/>
        <v>0</v>
      </c>
    </row>
    <row r="267" spans="2:13" ht="25.5">
      <c r="B267" s="51" t="s">
        <v>282</v>
      </c>
      <c r="C267" s="103" t="s">
        <v>85</v>
      </c>
      <c r="D267" s="47"/>
      <c r="E267" s="47"/>
      <c r="F267" s="116" t="s">
        <v>220</v>
      </c>
      <c r="G267" s="114">
        <v>1000</v>
      </c>
      <c r="H267" s="14">
        <v>0</v>
      </c>
      <c r="I267" s="14">
        <f t="shared" si="31"/>
        <v>0</v>
      </c>
      <c r="J267" s="104"/>
      <c r="K267" s="14">
        <f t="shared" si="28"/>
        <v>0</v>
      </c>
      <c r="L267" s="14">
        <f t="shared" si="29"/>
        <v>0</v>
      </c>
      <c r="M267" s="14">
        <f t="shared" si="30"/>
        <v>0</v>
      </c>
    </row>
    <row r="268" spans="2:13" ht="25.5">
      <c r="B268" s="51" t="s">
        <v>283</v>
      </c>
      <c r="C268" s="103" t="s">
        <v>86</v>
      </c>
      <c r="D268" s="47"/>
      <c r="E268" s="47"/>
      <c r="F268" s="116" t="s">
        <v>220</v>
      </c>
      <c r="G268" s="114">
        <v>1000</v>
      </c>
      <c r="H268" s="14">
        <v>0</v>
      </c>
      <c r="I268" s="14">
        <f t="shared" si="31"/>
        <v>0</v>
      </c>
      <c r="J268" s="104"/>
      <c r="K268" s="14">
        <f t="shared" si="28"/>
        <v>0</v>
      </c>
      <c r="L268" s="14">
        <f t="shared" si="29"/>
        <v>0</v>
      </c>
      <c r="M268" s="14">
        <f t="shared" si="30"/>
        <v>0</v>
      </c>
    </row>
    <row r="269" spans="2:13" ht="25.5">
      <c r="B269" s="51" t="s">
        <v>284</v>
      </c>
      <c r="C269" s="103" t="s">
        <v>87</v>
      </c>
      <c r="D269" s="47"/>
      <c r="E269" s="47"/>
      <c r="F269" s="116" t="s">
        <v>220</v>
      </c>
      <c r="G269" s="114">
        <v>140000</v>
      </c>
      <c r="H269" s="14">
        <v>0</v>
      </c>
      <c r="I269" s="14">
        <f t="shared" si="31"/>
        <v>0</v>
      </c>
      <c r="J269" s="104"/>
      <c r="K269" s="14">
        <f t="shared" si="28"/>
        <v>0</v>
      </c>
      <c r="L269" s="14">
        <f t="shared" si="29"/>
        <v>0</v>
      </c>
      <c r="M269" s="14">
        <f t="shared" si="30"/>
        <v>0</v>
      </c>
    </row>
    <row r="270" spans="2:13" ht="38.25">
      <c r="B270" s="51" t="s">
        <v>288</v>
      </c>
      <c r="C270" s="103" t="s">
        <v>88</v>
      </c>
      <c r="D270" s="47"/>
      <c r="E270" s="47"/>
      <c r="F270" s="116" t="s">
        <v>133</v>
      </c>
      <c r="G270" s="114">
        <v>20</v>
      </c>
      <c r="H270" s="14">
        <v>0</v>
      </c>
      <c r="I270" s="14">
        <f t="shared" si="31"/>
        <v>0</v>
      </c>
      <c r="J270" s="104"/>
      <c r="K270" s="14">
        <f t="shared" si="28"/>
        <v>0</v>
      </c>
      <c r="L270" s="14">
        <f t="shared" si="29"/>
        <v>0</v>
      </c>
      <c r="M270" s="14">
        <f t="shared" si="30"/>
        <v>0</v>
      </c>
    </row>
    <row r="271" spans="2:13" ht="25.5">
      <c r="B271" s="51" t="s">
        <v>289</v>
      </c>
      <c r="C271" s="103" t="s">
        <v>89</v>
      </c>
      <c r="D271" s="47"/>
      <c r="E271" s="47"/>
      <c r="F271" s="116" t="s">
        <v>220</v>
      </c>
      <c r="G271" s="114">
        <v>32000</v>
      </c>
      <c r="H271" s="14">
        <v>0</v>
      </c>
      <c r="I271" s="14">
        <f t="shared" si="31"/>
        <v>0</v>
      </c>
      <c r="J271" s="104"/>
      <c r="K271" s="14">
        <f t="shared" si="28"/>
        <v>0</v>
      </c>
      <c r="L271" s="14">
        <f t="shared" si="29"/>
        <v>0</v>
      </c>
      <c r="M271" s="14">
        <f t="shared" si="30"/>
        <v>0</v>
      </c>
    </row>
    <row r="272" spans="2:13" ht="39" thickBot="1">
      <c r="B272" s="51" t="s">
        <v>290</v>
      </c>
      <c r="C272" s="103" t="s">
        <v>357</v>
      </c>
      <c r="D272" s="47"/>
      <c r="E272" s="47"/>
      <c r="F272" s="117" t="s">
        <v>220</v>
      </c>
      <c r="G272" s="115">
        <v>1000</v>
      </c>
      <c r="H272" s="14">
        <v>0</v>
      </c>
      <c r="I272" s="14">
        <f t="shared" si="31"/>
        <v>0</v>
      </c>
      <c r="J272" s="104"/>
      <c r="K272" s="14">
        <f t="shared" si="28"/>
        <v>0</v>
      </c>
      <c r="L272" s="14">
        <f t="shared" si="29"/>
        <v>0</v>
      </c>
      <c r="M272" s="14">
        <f t="shared" si="30"/>
        <v>0</v>
      </c>
    </row>
    <row r="273" spans="8:13" ht="12.75">
      <c r="H273" s="15" t="s">
        <v>218</v>
      </c>
      <c r="I273" s="14">
        <f>SUM(I259:I272)</f>
        <v>0</v>
      </c>
      <c r="J273" s="80"/>
      <c r="K273" s="4"/>
      <c r="L273" s="4"/>
      <c r="M273" s="4"/>
    </row>
    <row r="274" spans="8:13" ht="12.75">
      <c r="H274" s="4"/>
      <c r="I274" s="15" t="s">
        <v>229</v>
      </c>
      <c r="J274" s="81"/>
      <c r="K274" s="14">
        <f>SUM(K259:K273)</f>
        <v>0</v>
      </c>
      <c r="L274" s="4"/>
      <c r="M274" s="4"/>
    </row>
    <row r="275" spans="8:13" ht="12.75">
      <c r="H275" s="4"/>
      <c r="I275" s="4"/>
      <c r="J275" s="80"/>
      <c r="K275" s="4"/>
      <c r="L275" s="15" t="s">
        <v>228</v>
      </c>
      <c r="M275" s="14">
        <f>SUM(M259:M274)</f>
        <v>0</v>
      </c>
    </row>
    <row r="276" spans="2:13" ht="12.75">
      <c r="B276" s="46"/>
      <c r="C276" s="55"/>
      <c r="D276" s="46"/>
      <c r="E276" s="46"/>
      <c r="F276" s="46"/>
      <c r="G276" s="110"/>
      <c r="H276" s="9"/>
      <c r="I276" s="9"/>
      <c r="J276" s="78"/>
      <c r="K276" s="9"/>
      <c r="L276" s="9"/>
      <c r="M276" s="9"/>
    </row>
    <row r="277" spans="2:13" ht="76.5">
      <c r="B277" s="56" t="s">
        <v>360</v>
      </c>
      <c r="C277" s="10" t="s">
        <v>212</v>
      </c>
      <c r="D277" s="10" t="s">
        <v>213</v>
      </c>
      <c r="E277" s="10" t="s">
        <v>214</v>
      </c>
      <c r="F277" s="10" t="s">
        <v>215</v>
      </c>
      <c r="G277" s="11" t="s">
        <v>216</v>
      </c>
      <c r="H277" s="12" t="s">
        <v>217</v>
      </c>
      <c r="I277" s="12" t="s">
        <v>224</v>
      </c>
      <c r="J277" s="79" t="s">
        <v>147</v>
      </c>
      <c r="K277" s="12" t="s">
        <v>225</v>
      </c>
      <c r="L277" s="12" t="s">
        <v>226</v>
      </c>
      <c r="M277" s="12" t="s">
        <v>227</v>
      </c>
    </row>
    <row r="278" spans="2:13" ht="25.5">
      <c r="B278" s="51" t="s">
        <v>135</v>
      </c>
      <c r="C278" s="103" t="s">
        <v>358</v>
      </c>
      <c r="D278" s="47"/>
      <c r="E278" s="47"/>
      <c r="F278" s="51" t="s">
        <v>220</v>
      </c>
      <c r="G278" s="114">
        <v>1000</v>
      </c>
      <c r="H278" s="14">
        <v>0</v>
      </c>
      <c r="I278" s="14">
        <f>ROUND(G278*H278,2)</f>
        <v>0</v>
      </c>
      <c r="J278" s="104"/>
      <c r="K278" s="14">
        <f>ROUND(I278*J278,2)</f>
        <v>0</v>
      </c>
      <c r="L278" s="14">
        <f>(M278/G278)</f>
        <v>0</v>
      </c>
      <c r="M278" s="14">
        <f>ROUND(I278+K278,2)</f>
        <v>0</v>
      </c>
    </row>
    <row r="279" spans="2:13" ht="25.5">
      <c r="B279" s="51" t="s">
        <v>136</v>
      </c>
      <c r="C279" s="103" t="s">
        <v>359</v>
      </c>
      <c r="D279" s="47"/>
      <c r="E279" s="47"/>
      <c r="F279" s="51" t="s">
        <v>220</v>
      </c>
      <c r="G279" s="114">
        <v>8200</v>
      </c>
      <c r="H279" s="14">
        <v>0</v>
      </c>
      <c r="I279" s="14">
        <f>ROUND(G279*H279,2)</f>
        <v>0</v>
      </c>
      <c r="J279" s="104"/>
      <c r="K279" s="14">
        <f>ROUND(I279*J279,2)</f>
        <v>0</v>
      </c>
      <c r="L279" s="14">
        <f>(M279/G279)</f>
        <v>0</v>
      </c>
      <c r="M279" s="14">
        <f>ROUND(I279+K279,2)</f>
        <v>0</v>
      </c>
    </row>
    <row r="280" spans="2:13" ht="25.5" customHeight="1" thickBot="1">
      <c r="B280" s="51" t="s">
        <v>230</v>
      </c>
      <c r="C280" s="103" t="s">
        <v>90</v>
      </c>
      <c r="D280" s="47"/>
      <c r="E280" s="47"/>
      <c r="F280" s="51" t="s">
        <v>220</v>
      </c>
      <c r="G280" s="115">
        <v>17000</v>
      </c>
      <c r="H280" s="14">
        <v>0</v>
      </c>
      <c r="I280" s="14">
        <f>ROUND(G280*H280,2)</f>
        <v>0</v>
      </c>
      <c r="J280" s="104"/>
      <c r="K280" s="14">
        <f>ROUND(I280*J280,2)</f>
        <v>0</v>
      </c>
      <c r="L280" s="14">
        <f>(M280/G280)</f>
        <v>0</v>
      </c>
      <c r="M280" s="14">
        <f>ROUND(I280+K280,2)</f>
        <v>0</v>
      </c>
    </row>
    <row r="281" spans="8:13" ht="12.75">
      <c r="H281" s="15" t="s">
        <v>218</v>
      </c>
      <c r="I281" s="14">
        <f>SUM(I278:I280)</f>
        <v>0</v>
      </c>
      <c r="J281" s="80"/>
      <c r="K281" s="14"/>
      <c r="L281" s="14"/>
      <c r="M281" s="4"/>
    </row>
    <row r="282" spans="8:13" ht="12.75">
      <c r="H282" s="4"/>
      <c r="I282" s="15" t="s">
        <v>229</v>
      </c>
      <c r="J282" s="81"/>
      <c r="K282" s="14">
        <f>SUM(K278:K281)</f>
        <v>0</v>
      </c>
      <c r="L282" s="4"/>
      <c r="M282" s="4"/>
    </row>
    <row r="283" spans="8:13" ht="12.75">
      <c r="H283" s="4"/>
      <c r="I283" s="4"/>
      <c r="J283" s="80"/>
      <c r="K283" s="4"/>
      <c r="L283" s="15" t="s">
        <v>228</v>
      </c>
      <c r="M283" s="14">
        <f>SUM(M278:M282)</f>
        <v>0</v>
      </c>
    </row>
    <row r="284" spans="2:13" ht="12.75">
      <c r="B284" s="46"/>
      <c r="C284" s="55"/>
      <c r="D284" s="46"/>
      <c r="E284" s="46"/>
      <c r="F284" s="46"/>
      <c r="G284" s="110"/>
      <c r="H284" s="9"/>
      <c r="I284" s="9"/>
      <c r="J284" s="78"/>
      <c r="K284" s="9"/>
      <c r="L284" s="9"/>
      <c r="M284" s="9"/>
    </row>
    <row r="285" spans="2:13" ht="76.5">
      <c r="B285" s="56" t="s">
        <v>361</v>
      </c>
      <c r="C285" s="10" t="s">
        <v>212</v>
      </c>
      <c r="D285" s="10" t="s">
        <v>213</v>
      </c>
      <c r="E285" s="10" t="s">
        <v>214</v>
      </c>
      <c r="F285" s="10" t="s">
        <v>215</v>
      </c>
      <c r="G285" s="11" t="s">
        <v>216</v>
      </c>
      <c r="H285" s="12" t="s">
        <v>217</v>
      </c>
      <c r="I285" s="12" t="s">
        <v>224</v>
      </c>
      <c r="J285" s="79" t="s">
        <v>147</v>
      </c>
      <c r="K285" s="12" t="s">
        <v>225</v>
      </c>
      <c r="L285" s="12" t="s">
        <v>226</v>
      </c>
      <c r="M285" s="12" t="s">
        <v>227</v>
      </c>
    </row>
    <row r="286" spans="2:13" ht="44.25" customHeight="1">
      <c r="B286" s="51" t="s">
        <v>135</v>
      </c>
      <c r="C286" s="97" t="s">
        <v>362</v>
      </c>
      <c r="D286" s="47"/>
      <c r="E286" s="47"/>
      <c r="F286" s="51" t="s">
        <v>133</v>
      </c>
      <c r="G286" s="107">
        <v>390</v>
      </c>
      <c r="H286" s="14">
        <v>0</v>
      </c>
      <c r="I286" s="14">
        <f>ROUND(G286*H286,2)</f>
        <v>0</v>
      </c>
      <c r="J286" s="104"/>
      <c r="K286" s="14">
        <f>ROUND(I286*J286,2)</f>
        <v>0</v>
      </c>
      <c r="L286" s="14">
        <f>(M286/G286)</f>
        <v>0</v>
      </c>
      <c r="M286" s="14">
        <f>ROUND(I286+K286,2)</f>
        <v>0</v>
      </c>
    </row>
    <row r="287" spans="2:13" ht="16.5" customHeight="1">
      <c r="B287" s="51" t="s">
        <v>136</v>
      </c>
      <c r="C287" s="97" t="s">
        <v>91</v>
      </c>
      <c r="D287" s="47"/>
      <c r="E287" s="47"/>
      <c r="F287" s="51" t="s">
        <v>133</v>
      </c>
      <c r="G287" s="107">
        <v>10</v>
      </c>
      <c r="H287" s="14">
        <v>0</v>
      </c>
      <c r="I287" s="14">
        <f>ROUND(G287*H287,2)</f>
        <v>0</v>
      </c>
      <c r="J287" s="104"/>
      <c r="K287" s="14">
        <f>ROUND(I287*J287,2)</f>
        <v>0</v>
      </c>
      <c r="L287" s="14">
        <f>(M287/G287)</f>
        <v>0</v>
      </c>
      <c r="M287" s="14">
        <f>ROUND(I287+K287,2)</f>
        <v>0</v>
      </c>
    </row>
    <row r="288" spans="2:13" ht="26.25" thickBot="1">
      <c r="B288" s="51" t="s">
        <v>230</v>
      </c>
      <c r="C288" s="98" t="s">
        <v>92</v>
      </c>
      <c r="D288" s="47"/>
      <c r="E288" s="47"/>
      <c r="F288" s="51" t="s">
        <v>133</v>
      </c>
      <c r="G288" s="108">
        <v>35</v>
      </c>
      <c r="H288" s="14">
        <v>0</v>
      </c>
      <c r="I288" s="14">
        <f>ROUND(G288*H288,2)</f>
        <v>0</v>
      </c>
      <c r="J288" s="104"/>
      <c r="K288" s="14">
        <f>ROUND(I288*J288,2)</f>
        <v>0</v>
      </c>
      <c r="L288" s="14">
        <f>(M288/G288)</f>
        <v>0</v>
      </c>
      <c r="M288" s="14">
        <f>ROUND(I288+K288,2)</f>
        <v>0</v>
      </c>
    </row>
    <row r="289" spans="8:13" ht="12.75">
      <c r="H289" s="15" t="s">
        <v>218</v>
      </c>
      <c r="I289" s="14">
        <f>SUM(I286:I288)</f>
        <v>0</v>
      </c>
      <c r="J289" s="80"/>
      <c r="K289" s="4"/>
      <c r="L289" s="4"/>
      <c r="M289" s="4"/>
    </row>
    <row r="290" spans="8:13" ht="12.75">
      <c r="H290" s="4"/>
      <c r="I290" s="15" t="s">
        <v>229</v>
      </c>
      <c r="J290" s="81"/>
      <c r="K290" s="14">
        <f>SUM(K286:K289)</f>
        <v>0</v>
      </c>
      <c r="L290" s="4"/>
      <c r="M290" s="4"/>
    </row>
    <row r="291" spans="8:13" ht="12.75">
      <c r="H291" s="4"/>
      <c r="I291" s="4"/>
      <c r="J291" s="80"/>
      <c r="K291" s="4"/>
      <c r="L291" s="15" t="s">
        <v>228</v>
      </c>
      <c r="M291" s="14">
        <f>SUM(M286:M290)</f>
        <v>0</v>
      </c>
    </row>
    <row r="292" spans="2:13" ht="12.75">
      <c r="B292" s="46"/>
      <c r="C292" s="55"/>
      <c r="D292" s="46"/>
      <c r="E292" s="46"/>
      <c r="F292" s="46"/>
      <c r="G292" s="110"/>
      <c r="H292" s="9"/>
      <c r="I292" s="9"/>
      <c r="J292" s="78"/>
      <c r="K292" s="9"/>
      <c r="L292" s="9"/>
      <c r="M292" s="9"/>
    </row>
    <row r="293" spans="2:13" ht="76.5">
      <c r="B293" s="56" t="s">
        <v>363</v>
      </c>
      <c r="C293" s="10" t="s">
        <v>212</v>
      </c>
      <c r="D293" s="10" t="s">
        <v>213</v>
      </c>
      <c r="E293" s="10" t="s">
        <v>214</v>
      </c>
      <c r="F293" s="10" t="s">
        <v>215</v>
      </c>
      <c r="G293" s="11" t="s">
        <v>216</v>
      </c>
      <c r="H293" s="12" t="s">
        <v>217</v>
      </c>
      <c r="I293" s="12" t="s">
        <v>224</v>
      </c>
      <c r="J293" s="79" t="s">
        <v>147</v>
      </c>
      <c r="K293" s="12" t="s">
        <v>225</v>
      </c>
      <c r="L293" s="12" t="s">
        <v>226</v>
      </c>
      <c r="M293" s="12" t="s">
        <v>227</v>
      </c>
    </row>
    <row r="294" spans="2:13" ht="45" customHeight="1">
      <c r="B294" s="118" t="s">
        <v>135</v>
      </c>
      <c r="C294" s="119" t="s">
        <v>0</v>
      </c>
      <c r="D294" s="120"/>
      <c r="E294" s="120"/>
      <c r="F294" s="118" t="s">
        <v>220</v>
      </c>
      <c r="G294" s="147">
        <v>70000</v>
      </c>
      <c r="H294" s="14">
        <v>0</v>
      </c>
      <c r="I294" s="14">
        <f>ROUND(G294*H294,2)</f>
        <v>0</v>
      </c>
      <c r="J294" s="104"/>
      <c r="K294" s="14">
        <f>ROUND(I294*J294,2)</f>
        <v>0</v>
      </c>
      <c r="L294" s="14">
        <f>(M294/G294)</f>
        <v>0</v>
      </c>
      <c r="M294" s="14">
        <f>ROUND(I294+K294,2)</f>
        <v>0</v>
      </c>
    </row>
    <row r="295" spans="2:13" ht="45" customHeight="1">
      <c r="B295" s="51" t="s">
        <v>136</v>
      </c>
      <c r="C295" s="103" t="s">
        <v>1</v>
      </c>
      <c r="D295" s="47"/>
      <c r="E295" s="47"/>
      <c r="F295" s="51" t="s">
        <v>220</v>
      </c>
      <c r="G295" s="148">
        <v>8600</v>
      </c>
      <c r="H295" s="14">
        <v>0</v>
      </c>
      <c r="I295" s="14">
        <f>ROUND(G295*H295,2)</f>
        <v>0</v>
      </c>
      <c r="J295" s="104"/>
      <c r="K295" s="14">
        <f>ROUND(I295*J295,2)</f>
        <v>0</v>
      </c>
      <c r="L295" s="14">
        <f>(M295/G295)</f>
        <v>0</v>
      </c>
      <c r="M295" s="14">
        <f>ROUND(I295+K295,2)</f>
        <v>0</v>
      </c>
    </row>
    <row r="296" spans="8:13" ht="12.75">
      <c r="H296" s="99" t="s">
        <v>218</v>
      </c>
      <c r="I296" s="100">
        <f>SUM(I294:I295)</f>
        <v>0</v>
      </c>
      <c r="J296" s="101"/>
      <c r="K296" s="102"/>
      <c r="L296" s="102"/>
      <c r="M296" s="102"/>
    </row>
    <row r="297" spans="8:13" ht="12.75">
      <c r="H297" s="4"/>
      <c r="I297" s="15" t="s">
        <v>229</v>
      </c>
      <c r="J297" s="81"/>
      <c r="K297" s="14">
        <f>SUM(K294:K296)</f>
        <v>0</v>
      </c>
      <c r="L297" s="4"/>
      <c r="M297" s="4"/>
    </row>
    <row r="298" spans="8:13" ht="12.75">
      <c r="H298" s="4"/>
      <c r="I298" s="4"/>
      <c r="J298" s="80"/>
      <c r="K298" s="4"/>
      <c r="L298" s="15" t="s">
        <v>228</v>
      </c>
      <c r="M298" s="14">
        <f>SUM(M294:M297)</f>
        <v>0</v>
      </c>
    </row>
    <row r="299" spans="2:13" ht="12.75">
      <c r="B299" s="46"/>
      <c r="C299" s="55"/>
      <c r="D299" s="46"/>
      <c r="E299" s="46"/>
      <c r="F299" s="46"/>
      <c r="G299" s="110"/>
      <c r="H299" s="9"/>
      <c r="I299" s="9"/>
      <c r="J299" s="78"/>
      <c r="K299" s="9"/>
      <c r="L299" s="9"/>
      <c r="M299" s="9"/>
    </row>
    <row r="300" spans="2:13" ht="104.25" customHeight="1">
      <c r="B300" s="56" t="s">
        <v>2</v>
      </c>
      <c r="C300" s="10" t="s">
        <v>212</v>
      </c>
      <c r="D300" s="10" t="s">
        <v>213</v>
      </c>
      <c r="E300" s="10" t="s">
        <v>333</v>
      </c>
      <c r="F300" s="10" t="s">
        <v>215</v>
      </c>
      <c r="G300" s="11" t="s">
        <v>216</v>
      </c>
      <c r="H300" s="12" t="s">
        <v>217</v>
      </c>
      <c r="I300" s="12" t="s">
        <v>224</v>
      </c>
      <c r="J300" s="79" t="s">
        <v>147</v>
      </c>
      <c r="K300" s="12" t="s">
        <v>225</v>
      </c>
      <c r="L300" s="12" t="s">
        <v>226</v>
      </c>
      <c r="M300" s="12" t="s">
        <v>227</v>
      </c>
    </row>
    <row r="301" spans="2:13" ht="14.25" customHeight="1" thickBot="1">
      <c r="B301" s="51" t="s">
        <v>135</v>
      </c>
      <c r="C301" s="98" t="s">
        <v>93</v>
      </c>
      <c r="D301" s="47"/>
      <c r="E301" s="47"/>
      <c r="F301" s="51" t="s">
        <v>220</v>
      </c>
      <c r="G301" s="107">
        <v>120</v>
      </c>
      <c r="H301" s="14">
        <v>0</v>
      </c>
      <c r="I301" s="14">
        <f>ROUND(G301*H301,2)</f>
        <v>0</v>
      </c>
      <c r="J301" s="104"/>
      <c r="K301" s="14">
        <f>ROUND(I301*J301,2)</f>
        <v>0</v>
      </c>
      <c r="L301" s="14">
        <f>(M301/G301)</f>
        <v>0</v>
      </c>
      <c r="M301" s="14">
        <f>ROUND(I301+K301,2)</f>
        <v>0</v>
      </c>
    </row>
    <row r="302" spans="8:13" ht="14.25" customHeight="1">
      <c r="H302" s="15" t="s">
        <v>218</v>
      </c>
      <c r="I302" s="14">
        <f>SUM(I301)</f>
        <v>0</v>
      </c>
      <c r="J302" s="80"/>
      <c r="K302" s="4"/>
      <c r="L302" s="4"/>
      <c r="M302" s="4"/>
    </row>
    <row r="303" spans="8:13" ht="14.25" customHeight="1">
      <c r="H303" s="4"/>
      <c r="I303" s="15" t="s">
        <v>229</v>
      </c>
      <c r="J303" s="81"/>
      <c r="K303" s="14">
        <f>SUM(K301:K302)</f>
        <v>0</v>
      </c>
      <c r="L303" s="4"/>
      <c r="M303" s="4"/>
    </row>
    <row r="304" spans="8:13" ht="14.25" customHeight="1">
      <c r="H304" s="4"/>
      <c r="I304" s="4"/>
      <c r="J304" s="80"/>
      <c r="K304" s="4"/>
      <c r="L304" s="15" t="s">
        <v>228</v>
      </c>
      <c r="M304" s="14">
        <f>SUM(M301:M303)</f>
        <v>0</v>
      </c>
    </row>
    <row r="305" spans="2:13" ht="76.5" customHeight="1">
      <c r="B305" s="56" t="s">
        <v>3</v>
      </c>
      <c r="C305" s="10" t="s">
        <v>212</v>
      </c>
      <c r="D305" s="10" t="s">
        <v>213</v>
      </c>
      <c r="E305" s="10" t="s">
        <v>333</v>
      </c>
      <c r="F305" s="10" t="s">
        <v>215</v>
      </c>
      <c r="G305" s="11" t="s">
        <v>216</v>
      </c>
      <c r="H305" s="12" t="s">
        <v>217</v>
      </c>
      <c r="I305" s="12" t="s">
        <v>224</v>
      </c>
      <c r="J305" s="79" t="s">
        <v>147</v>
      </c>
      <c r="K305" s="12" t="s">
        <v>225</v>
      </c>
      <c r="L305" s="12" t="s">
        <v>226</v>
      </c>
      <c r="M305" s="12" t="s">
        <v>227</v>
      </c>
    </row>
    <row r="306" spans="2:13" ht="14.25" customHeight="1">
      <c r="B306" s="51" t="s">
        <v>135</v>
      </c>
      <c r="C306" s="103" t="s">
        <v>4</v>
      </c>
      <c r="D306" s="47"/>
      <c r="E306" s="47"/>
      <c r="F306" s="51" t="s">
        <v>220</v>
      </c>
      <c r="G306" s="149">
        <v>3</v>
      </c>
      <c r="H306" s="14">
        <v>0</v>
      </c>
      <c r="I306" s="14">
        <f>ROUND(G306*H306,2)</f>
        <v>0</v>
      </c>
      <c r="J306" s="104"/>
      <c r="K306" s="14">
        <f>ROUND(I306*J306,2)</f>
        <v>0</v>
      </c>
      <c r="L306" s="14">
        <f>(M306/G306)</f>
        <v>0</v>
      </c>
      <c r="M306" s="14">
        <f>ROUND(I306+K306,2)</f>
        <v>0</v>
      </c>
    </row>
    <row r="307" spans="2:13" ht="14.25" customHeight="1">
      <c r="B307" s="51" t="s">
        <v>136</v>
      </c>
      <c r="C307" s="103" t="s">
        <v>5</v>
      </c>
      <c r="D307" s="47"/>
      <c r="E307" s="47"/>
      <c r="F307" s="51" t="s">
        <v>220</v>
      </c>
      <c r="G307" s="149">
        <v>2</v>
      </c>
      <c r="H307" s="14">
        <v>0</v>
      </c>
      <c r="I307" s="14">
        <f>ROUND(G307*H307,2)</f>
        <v>0</v>
      </c>
      <c r="J307" s="104"/>
      <c r="K307" s="14">
        <f>ROUND(I307*J307,2)</f>
        <v>0</v>
      </c>
      <c r="L307" s="14">
        <f>(M307/G307)</f>
        <v>0</v>
      </c>
      <c r="M307" s="14">
        <f>ROUND(I307+K307,2)</f>
        <v>0</v>
      </c>
    </row>
    <row r="308" spans="2:13" ht="14.25" customHeight="1">
      <c r="B308" s="51" t="s">
        <v>230</v>
      </c>
      <c r="C308" s="103" t="s">
        <v>6</v>
      </c>
      <c r="D308" s="47"/>
      <c r="E308" s="47"/>
      <c r="F308" s="51" t="s">
        <v>220</v>
      </c>
      <c r="G308" s="149">
        <v>2</v>
      </c>
      <c r="H308" s="14">
        <v>0</v>
      </c>
      <c r="I308" s="14">
        <f>ROUND(G308*H308,2)</f>
        <v>0</v>
      </c>
      <c r="J308" s="104"/>
      <c r="K308" s="14">
        <f>ROUND(I308*J308,2)</f>
        <v>0</v>
      </c>
      <c r="L308" s="14">
        <f>(M308/G308)</f>
        <v>0</v>
      </c>
      <c r="M308" s="14">
        <f>ROUND(I308+K308,2)</f>
        <v>0</v>
      </c>
    </row>
    <row r="309" spans="8:13" ht="14.25" customHeight="1">
      <c r="H309" s="99" t="s">
        <v>218</v>
      </c>
      <c r="I309" s="100">
        <f>SUM(I306:I308)</f>
        <v>0</v>
      </c>
      <c r="J309" s="101"/>
      <c r="K309" s="102"/>
      <c r="L309" s="102"/>
      <c r="M309" s="102"/>
    </row>
    <row r="310" spans="8:13" ht="14.25" customHeight="1">
      <c r="H310" s="4"/>
      <c r="I310" s="15" t="s">
        <v>229</v>
      </c>
      <c r="J310" s="81"/>
      <c r="K310" s="14">
        <f>SUM(K306:K309)</f>
        <v>0</v>
      </c>
      <c r="L310" s="4"/>
      <c r="M310" s="4"/>
    </row>
    <row r="311" spans="8:13" ht="14.25" customHeight="1">
      <c r="H311" s="150"/>
      <c r="I311" s="150"/>
      <c r="J311" s="151"/>
      <c r="K311" s="150"/>
      <c r="L311" s="15" t="s">
        <v>228</v>
      </c>
      <c r="M311" s="14">
        <f>SUM(M306:M310)</f>
        <v>0</v>
      </c>
    </row>
    <row r="312" spans="2:13" ht="12.75">
      <c r="B312" s="46"/>
      <c r="C312" s="55"/>
      <c r="D312" s="46"/>
      <c r="E312" s="46"/>
      <c r="F312" s="46"/>
      <c r="G312" s="110"/>
      <c r="H312" s="152"/>
      <c r="I312" s="152"/>
      <c r="J312" s="153"/>
      <c r="K312" s="152"/>
      <c r="L312" s="152"/>
      <c r="M312" s="152"/>
    </row>
    <row r="313" spans="2:13" ht="89.25">
      <c r="B313" s="56" t="s">
        <v>7</v>
      </c>
      <c r="C313" s="10" t="s">
        <v>212</v>
      </c>
      <c r="D313" s="10" t="s">
        <v>213</v>
      </c>
      <c r="E313" s="10" t="s">
        <v>331</v>
      </c>
      <c r="F313" s="10" t="s">
        <v>215</v>
      </c>
      <c r="G313" s="11" t="s">
        <v>216</v>
      </c>
      <c r="H313" s="12" t="s">
        <v>217</v>
      </c>
      <c r="I313" s="12" t="s">
        <v>224</v>
      </c>
      <c r="J313" s="79" t="s">
        <v>147</v>
      </c>
      <c r="K313" s="12" t="s">
        <v>225</v>
      </c>
      <c r="L313" s="12" t="s">
        <v>226</v>
      </c>
      <c r="M313" s="12" t="s">
        <v>227</v>
      </c>
    </row>
    <row r="314" spans="2:13" ht="36" customHeight="1">
      <c r="B314" s="118" t="s">
        <v>135</v>
      </c>
      <c r="C314" s="119" t="s">
        <v>334</v>
      </c>
      <c r="D314" s="120"/>
      <c r="E314" s="120"/>
      <c r="F314" s="118" t="s">
        <v>220</v>
      </c>
      <c r="G314" s="121">
        <v>20</v>
      </c>
      <c r="H314" s="14">
        <v>0</v>
      </c>
      <c r="I314" s="14">
        <f>ROUND(G314*H314,2)</f>
        <v>0</v>
      </c>
      <c r="J314" s="104"/>
      <c r="K314" s="14">
        <f>ROUND(I314*J314,2)</f>
        <v>0</v>
      </c>
      <c r="L314" s="14">
        <f>(M314/G314)</f>
        <v>0</v>
      </c>
      <c r="M314" s="14">
        <f>ROUND(I314+K314,2)</f>
        <v>0</v>
      </c>
    </row>
    <row r="315" spans="2:13" ht="36" customHeight="1">
      <c r="B315" s="51" t="s">
        <v>136</v>
      </c>
      <c r="C315" s="103" t="s">
        <v>335</v>
      </c>
      <c r="D315" s="47"/>
      <c r="E315" s="47"/>
      <c r="F315" s="118" t="s">
        <v>220</v>
      </c>
      <c r="G315" s="122">
        <v>1</v>
      </c>
      <c r="H315" s="14">
        <v>0</v>
      </c>
      <c r="I315" s="14">
        <f>ROUND(G315*H315,2)</f>
        <v>0</v>
      </c>
      <c r="J315" s="104"/>
      <c r="K315" s="14">
        <f>ROUND(I315*J315,2)</f>
        <v>0</v>
      </c>
      <c r="L315" s="14">
        <f>(M315/G315)</f>
        <v>0</v>
      </c>
      <c r="M315" s="14">
        <f>ROUND(I315+K315,2)</f>
        <v>0</v>
      </c>
    </row>
    <row r="316" spans="2:13" ht="36" customHeight="1">
      <c r="B316" s="51" t="s">
        <v>230</v>
      </c>
      <c r="C316" s="103" t="s">
        <v>337</v>
      </c>
      <c r="D316" s="47"/>
      <c r="E316" s="47"/>
      <c r="F316" s="118" t="s">
        <v>220</v>
      </c>
      <c r="G316" s="122">
        <v>5</v>
      </c>
      <c r="H316" s="14">
        <v>0</v>
      </c>
      <c r="I316" s="14">
        <f>ROUND(G316*H316,2)</f>
        <v>0</v>
      </c>
      <c r="J316" s="104"/>
      <c r="K316" s="14">
        <f>ROUND(I316*J316,2)</f>
        <v>0</v>
      </c>
      <c r="L316" s="14">
        <f>(M316/G316)</f>
        <v>0</v>
      </c>
      <c r="M316" s="14">
        <f>ROUND(I316+K316,2)</f>
        <v>0</v>
      </c>
    </row>
    <row r="317" spans="2:13" ht="36" customHeight="1">
      <c r="B317" s="118" t="s">
        <v>231</v>
      </c>
      <c r="C317" s="103" t="s">
        <v>338</v>
      </c>
      <c r="D317" s="47"/>
      <c r="E317" s="47"/>
      <c r="F317" s="118" t="s">
        <v>220</v>
      </c>
      <c r="G317" s="122">
        <v>10</v>
      </c>
      <c r="H317" s="14">
        <v>0</v>
      </c>
      <c r="I317" s="14">
        <f>ROUND(G317*H317,2)</f>
        <v>0</v>
      </c>
      <c r="J317" s="123"/>
      <c r="K317" s="14">
        <f>ROUND(I317*J317,2)</f>
        <v>0</v>
      </c>
      <c r="L317" s="14">
        <f>(M317/G317)</f>
        <v>0</v>
      </c>
      <c r="M317" s="14">
        <f>ROUND(I317+K317,2)</f>
        <v>0</v>
      </c>
    </row>
    <row r="318" spans="2:13" ht="36" customHeight="1">
      <c r="B318" s="51" t="s">
        <v>219</v>
      </c>
      <c r="C318" s="103" t="s">
        <v>339</v>
      </c>
      <c r="D318" s="47"/>
      <c r="E318" s="47"/>
      <c r="F318" s="51" t="s">
        <v>220</v>
      </c>
      <c r="G318" s="122">
        <v>10</v>
      </c>
      <c r="H318" s="14">
        <v>0</v>
      </c>
      <c r="I318" s="14">
        <f>ROUND(G318*H318,2)</f>
        <v>0</v>
      </c>
      <c r="J318" s="104"/>
      <c r="K318" s="14">
        <f>ROUND(I318*J318,2)</f>
        <v>0</v>
      </c>
      <c r="L318" s="14">
        <f>(M318/G318)</f>
        <v>0</v>
      </c>
      <c r="M318" s="14">
        <f>ROUND(I318+K318,2)</f>
        <v>0</v>
      </c>
    </row>
    <row r="319" spans="3:13" ht="25.5">
      <c r="C319" s="124" t="s">
        <v>336</v>
      </c>
      <c r="H319" s="15" t="s">
        <v>218</v>
      </c>
      <c r="I319" s="100">
        <f>SUM(I314:I318)</f>
        <v>0</v>
      </c>
      <c r="J319" s="101"/>
      <c r="K319" s="102"/>
      <c r="L319" s="4"/>
      <c r="M319" s="4"/>
    </row>
    <row r="320" spans="8:13" ht="12.75">
      <c r="H320" s="4"/>
      <c r="I320" s="15" t="s">
        <v>229</v>
      </c>
      <c r="J320" s="81"/>
      <c r="K320" s="14">
        <f>SUM(K314:K319)</f>
        <v>0</v>
      </c>
      <c r="L320" s="4"/>
      <c r="M320" s="4"/>
    </row>
    <row r="321" spans="8:13" ht="12.75">
      <c r="H321" s="4"/>
      <c r="I321" s="4"/>
      <c r="J321" s="80"/>
      <c r="K321" s="4"/>
      <c r="L321" s="15" t="s">
        <v>228</v>
      </c>
      <c r="M321" s="14">
        <f>SUM(M314:M320)</f>
        <v>0</v>
      </c>
    </row>
    <row r="322" spans="2:13" ht="12.75" customHeight="1">
      <c r="B322" s="46"/>
      <c r="C322" s="55"/>
      <c r="D322" s="46"/>
      <c r="E322" s="46"/>
      <c r="F322" s="46"/>
      <c r="G322" s="110"/>
      <c r="H322" s="9"/>
      <c r="I322" s="9"/>
      <c r="J322" s="78"/>
      <c r="K322" s="9"/>
      <c r="L322" s="9"/>
      <c r="M322" s="9"/>
    </row>
    <row r="323" spans="2:13" ht="76.5">
      <c r="B323" s="56" t="s">
        <v>8</v>
      </c>
      <c r="C323" s="10" t="s">
        <v>212</v>
      </c>
      <c r="D323" s="10" t="s">
        <v>213</v>
      </c>
      <c r="E323" s="10" t="s">
        <v>214</v>
      </c>
      <c r="F323" s="10" t="s">
        <v>215</v>
      </c>
      <c r="G323" s="11" t="s">
        <v>216</v>
      </c>
      <c r="H323" s="12" t="s">
        <v>217</v>
      </c>
      <c r="I323" s="12" t="s">
        <v>224</v>
      </c>
      <c r="J323" s="79" t="s">
        <v>147</v>
      </c>
      <c r="K323" s="12" t="s">
        <v>225</v>
      </c>
      <c r="L323" s="12" t="s">
        <v>226</v>
      </c>
      <c r="M323" s="12" t="s">
        <v>227</v>
      </c>
    </row>
    <row r="324" spans="2:13" ht="36" customHeight="1" thickBot="1">
      <c r="B324" s="51" t="s">
        <v>135</v>
      </c>
      <c r="C324" s="98" t="s">
        <v>340</v>
      </c>
      <c r="D324" s="47"/>
      <c r="E324" s="47"/>
      <c r="F324" s="51" t="s">
        <v>220</v>
      </c>
      <c r="G324" s="114">
        <v>5000</v>
      </c>
      <c r="H324" s="14">
        <v>0</v>
      </c>
      <c r="I324" s="14">
        <f>ROUND(G324*H324,2)</f>
        <v>0</v>
      </c>
      <c r="J324" s="104"/>
      <c r="K324" s="14">
        <f>ROUND(I324*J324,2)</f>
        <v>0</v>
      </c>
      <c r="L324" s="14">
        <f>(M324/G324)</f>
        <v>0</v>
      </c>
      <c r="M324" s="14">
        <f>ROUND(I324+K324,2)</f>
        <v>0</v>
      </c>
    </row>
    <row r="325" spans="8:13" ht="12.75">
      <c r="H325" s="15" t="s">
        <v>218</v>
      </c>
      <c r="I325" s="14">
        <f>SUM(I324)</f>
        <v>0</v>
      </c>
      <c r="J325" s="80"/>
      <c r="K325" s="4"/>
      <c r="L325" s="4"/>
      <c r="M325" s="4"/>
    </row>
    <row r="326" spans="8:13" ht="12.75">
      <c r="H326" s="4"/>
      <c r="I326" s="15" t="s">
        <v>229</v>
      </c>
      <c r="J326" s="81"/>
      <c r="K326" s="14">
        <f>SUM(K324:K325)</f>
        <v>0</v>
      </c>
      <c r="L326" s="4"/>
      <c r="M326" s="4"/>
    </row>
    <row r="327" spans="8:13" ht="12.75">
      <c r="H327" s="4"/>
      <c r="I327" s="4"/>
      <c r="J327" s="80"/>
      <c r="K327" s="4"/>
      <c r="L327" s="15" t="s">
        <v>228</v>
      </c>
      <c r="M327" s="14">
        <f>SUM(M324:M326)</f>
        <v>0</v>
      </c>
    </row>
    <row r="328" spans="2:13" ht="12.75" customHeight="1">
      <c r="B328" s="46"/>
      <c r="C328" s="55"/>
      <c r="D328" s="46"/>
      <c r="E328" s="46"/>
      <c r="F328" s="46"/>
      <c r="G328" s="110"/>
      <c r="H328" s="9"/>
      <c r="I328" s="9"/>
      <c r="J328" s="78"/>
      <c r="K328" s="9"/>
      <c r="L328" s="9"/>
      <c r="M328" s="9"/>
    </row>
    <row r="329" spans="2:13" ht="89.25">
      <c r="B329" s="56" t="s">
        <v>9</v>
      </c>
      <c r="C329" s="10" t="s">
        <v>212</v>
      </c>
      <c r="D329" s="10" t="s">
        <v>213</v>
      </c>
      <c r="E329" s="10" t="s">
        <v>331</v>
      </c>
      <c r="F329" s="10" t="s">
        <v>215</v>
      </c>
      <c r="G329" s="11" t="s">
        <v>216</v>
      </c>
      <c r="H329" s="12" t="s">
        <v>217</v>
      </c>
      <c r="I329" s="12" t="s">
        <v>224</v>
      </c>
      <c r="J329" s="79" t="s">
        <v>147</v>
      </c>
      <c r="K329" s="12" t="s">
        <v>225</v>
      </c>
      <c r="L329" s="12" t="s">
        <v>226</v>
      </c>
      <c r="M329" s="12" t="s">
        <v>227</v>
      </c>
    </row>
    <row r="330" spans="2:13" ht="36" customHeight="1">
      <c r="B330" s="118" t="s">
        <v>135</v>
      </c>
      <c r="C330" s="119" t="s">
        <v>341</v>
      </c>
      <c r="D330" s="120"/>
      <c r="E330" s="120"/>
      <c r="F330" s="118" t="s">
        <v>220</v>
      </c>
      <c r="G330" s="121">
        <v>100</v>
      </c>
      <c r="H330" s="14">
        <v>0</v>
      </c>
      <c r="I330" s="14">
        <f>ROUND(G330*H330,2)</f>
        <v>0</v>
      </c>
      <c r="J330" s="104"/>
      <c r="K330" s="14">
        <f>ROUND(I330*J330,2)</f>
        <v>0</v>
      </c>
      <c r="L330" s="14">
        <f>(M330/G330)</f>
        <v>0</v>
      </c>
      <c r="M330" s="14">
        <f>ROUND(I330+K330,2)</f>
        <v>0</v>
      </c>
    </row>
    <row r="331" spans="2:13" ht="36" customHeight="1">
      <c r="B331" s="51" t="s">
        <v>136</v>
      </c>
      <c r="C331" s="103" t="s">
        <v>342</v>
      </c>
      <c r="D331" s="47"/>
      <c r="E331" s="47"/>
      <c r="F331" s="51" t="s">
        <v>220</v>
      </c>
      <c r="G331" s="122">
        <v>3</v>
      </c>
      <c r="H331" s="14">
        <v>0</v>
      </c>
      <c r="I331" s="14">
        <f>ROUND(G331*H331,2)</f>
        <v>0</v>
      </c>
      <c r="J331" s="104"/>
      <c r="K331" s="14">
        <f>ROUND(I331*J331,2)</f>
        <v>0</v>
      </c>
      <c r="L331" s="14">
        <f>(M331/G331)</f>
        <v>0</v>
      </c>
      <c r="M331" s="14">
        <f>ROUND(I331+K331,2)</f>
        <v>0</v>
      </c>
    </row>
    <row r="332" spans="8:13" ht="12.75">
      <c r="H332" s="15" t="s">
        <v>218</v>
      </c>
      <c r="I332" s="14">
        <f>SUM(I330:I331)</f>
        <v>0</v>
      </c>
      <c r="J332" s="80"/>
      <c r="K332" s="4"/>
      <c r="L332" s="4"/>
      <c r="M332" s="4"/>
    </row>
    <row r="333" spans="8:13" ht="12.75">
      <c r="H333" s="4"/>
      <c r="I333" s="15" t="s">
        <v>229</v>
      </c>
      <c r="J333" s="81"/>
      <c r="K333" s="14">
        <f>SUM(K330:K332)</f>
        <v>0</v>
      </c>
      <c r="L333" s="4"/>
      <c r="M333" s="4"/>
    </row>
    <row r="334" spans="8:13" ht="12.75">
      <c r="H334" s="4"/>
      <c r="I334" s="4"/>
      <c r="J334" s="80"/>
      <c r="K334" s="4"/>
      <c r="L334" s="15" t="s">
        <v>228</v>
      </c>
      <c r="M334" s="14">
        <f>SUM(M330:M333)</f>
        <v>0</v>
      </c>
    </row>
    <row r="335" spans="2:13" ht="12.75">
      <c r="B335" s="154"/>
      <c r="C335" s="155"/>
      <c r="D335" s="154"/>
      <c r="E335" s="154"/>
      <c r="F335" s="154"/>
      <c r="G335" s="156"/>
      <c r="H335" s="157"/>
      <c r="I335" s="157"/>
      <c r="J335" s="158"/>
      <c r="K335" s="157"/>
      <c r="L335" s="159"/>
      <c r="M335" s="160"/>
    </row>
    <row r="336" spans="2:108" s="5" customFormat="1" ht="62.25" customHeight="1">
      <c r="B336" s="56" t="s">
        <v>10</v>
      </c>
      <c r="C336" s="10" t="s">
        <v>212</v>
      </c>
      <c r="D336" s="10" t="s">
        <v>213</v>
      </c>
      <c r="E336" s="10" t="s">
        <v>214</v>
      </c>
      <c r="F336" s="10" t="s">
        <v>215</v>
      </c>
      <c r="G336" s="11" t="s">
        <v>216</v>
      </c>
      <c r="H336" s="12" t="s">
        <v>217</v>
      </c>
      <c r="I336" s="12" t="s">
        <v>224</v>
      </c>
      <c r="J336" s="79" t="s">
        <v>147</v>
      </c>
      <c r="K336" s="12" t="s">
        <v>225</v>
      </c>
      <c r="L336" s="12" t="s">
        <v>226</v>
      </c>
      <c r="M336" s="12" t="s">
        <v>227</v>
      </c>
      <c r="T336" s="29"/>
      <c r="U336" s="27"/>
      <c r="V336" s="28"/>
      <c r="W336" s="29"/>
      <c r="X336" s="29"/>
      <c r="CW336" s="18"/>
      <c r="CX336" s="1"/>
      <c r="CY336" s="22"/>
      <c r="CZ336" s="23"/>
      <c r="DA336" s="23"/>
      <c r="DB336" s="24"/>
      <c r="DC336" s="25"/>
      <c r="DD336" s="26"/>
    </row>
    <row r="337" spans="2:108" s="5" customFormat="1" ht="27" customHeight="1">
      <c r="B337" s="2">
        <v>1</v>
      </c>
      <c r="C337" s="139" t="s">
        <v>277</v>
      </c>
      <c r="D337" s="1"/>
      <c r="E337" s="1"/>
      <c r="F337" s="2" t="s">
        <v>133</v>
      </c>
      <c r="G337" s="3">
        <v>30</v>
      </c>
      <c r="H337" s="14">
        <v>0</v>
      </c>
      <c r="I337" s="14">
        <f>ROUND(G337*H337,2)</f>
        <v>0</v>
      </c>
      <c r="J337" s="80"/>
      <c r="K337" s="14">
        <f>ROUND(I337*J337,2)</f>
        <v>0</v>
      </c>
      <c r="L337" s="14">
        <f>(M337/G337)</f>
        <v>0</v>
      </c>
      <c r="M337" s="14">
        <f>ROUND(I337+K337,2)</f>
        <v>0</v>
      </c>
      <c r="CW337" s="18" t="s">
        <v>211</v>
      </c>
      <c r="CX337" s="1"/>
      <c r="CY337" s="22" t="s">
        <v>220</v>
      </c>
      <c r="CZ337" s="23">
        <v>740</v>
      </c>
      <c r="DA337" s="23"/>
      <c r="DB337" s="24">
        <f>CZ337*1.5</f>
        <v>1110</v>
      </c>
      <c r="DC337" s="25">
        <v>6.8</v>
      </c>
      <c r="DD337" s="26">
        <f>DC337*DB337</f>
        <v>7548</v>
      </c>
    </row>
    <row r="338" spans="2:108" s="5" customFormat="1" ht="26.25" customHeight="1">
      <c r="B338" s="2">
        <v>2</v>
      </c>
      <c r="C338" s="139" t="s">
        <v>12</v>
      </c>
      <c r="D338" s="1"/>
      <c r="E338" s="1"/>
      <c r="F338" s="2" t="s">
        <v>278</v>
      </c>
      <c r="G338" s="3">
        <v>1</v>
      </c>
      <c r="H338" s="14">
        <v>0</v>
      </c>
      <c r="I338" s="14">
        <f>ROUND(G338*H338,2)</f>
        <v>0</v>
      </c>
      <c r="J338" s="80"/>
      <c r="K338" s="14">
        <f>ROUND(I338*J338,2)</f>
        <v>0</v>
      </c>
      <c r="L338" s="14">
        <f>(M338/G338)</f>
        <v>0</v>
      </c>
      <c r="M338" s="14">
        <f>ROUND(I338+K338,2)</f>
        <v>0</v>
      </c>
      <c r="CW338" s="18" t="s">
        <v>223</v>
      </c>
      <c r="CX338" s="1"/>
      <c r="CY338" s="22" t="s">
        <v>220</v>
      </c>
      <c r="CZ338" s="23">
        <v>5000</v>
      </c>
      <c r="DA338" s="23"/>
      <c r="DB338" s="24">
        <f>CZ338*1.5</f>
        <v>7500</v>
      </c>
      <c r="DC338" s="25">
        <v>0.6</v>
      </c>
      <c r="DD338" s="26">
        <f>DC338*DB338</f>
        <v>4500</v>
      </c>
    </row>
    <row r="339" spans="2:108" s="5" customFormat="1" ht="12" customHeight="1">
      <c r="B339" s="179" t="s">
        <v>13</v>
      </c>
      <c r="C339" s="180"/>
      <c r="D339" s="1"/>
      <c r="E339" s="1"/>
      <c r="F339" s="2"/>
      <c r="G339" s="3"/>
      <c r="H339" s="15" t="s">
        <v>218</v>
      </c>
      <c r="I339" s="14">
        <f>I337+I338</f>
        <v>0</v>
      </c>
      <c r="J339" s="80"/>
      <c r="K339" s="4"/>
      <c r="L339" s="4"/>
      <c r="M339" s="4"/>
      <c r="CW339" s="18"/>
      <c r="CX339" s="1"/>
      <c r="CY339" s="22"/>
      <c r="CZ339" s="23"/>
      <c r="DA339" s="23"/>
      <c r="DB339" s="24"/>
      <c r="DC339" s="25"/>
      <c r="DD339" s="26"/>
    </row>
    <row r="340" spans="2:108" s="5" customFormat="1" ht="12" customHeight="1">
      <c r="B340" s="181"/>
      <c r="C340" s="182"/>
      <c r="D340" s="1"/>
      <c r="E340" s="1"/>
      <c r="F340" s="2"/>
      <c r="G340" s="3"/>
      <c r="H340" s="4"/>
      <c r="I340" s="15" t="s">
        <v>229</v>
      </c>
      <c r="J340" s="81"/>
      <c r="K340" s="14">
        <f>SUM(K337:K339)</f>
        <v>0</v>
      </c>
      <c r="L340" s="4"/>
      <c r="M340" s="4"/>
      <c r="CW340" s="18"/>
      <c r="CX340" s="1"/>
      <c r="CY340" s="22"/>
      <c r="CZ340" s="23"/>
      <c r="DA340" s="23"/>
      <c r="DB340" s="24"/>
      <c r="DC340" s="25"/>
      <c r="DD340" s="26"/>
    </row>
    <row r="341" spans="2:108" s="5" customFormat="1" ht="12" customHeight="1">
      <c r="B341" s="183"/>
      <c r="C341" s="184"/>
      <c r="D341" s="1"/>
      <c r="E341" s="1"/>
      <c r="F341" s="2"/>
      <c r="G341" s="3"/>
      <c r="H341" s="4"/>
      <c r="I341" s="14"/>
      <c r="J341" s="80"/>
      <c r="K341" s="14"/>
      <c r="L341" s="15" t="s">
        <v>228</v>
      </c>
      <c r="M341" s="14">
        <f>SUM(M337:M340)</f>
        <v>0</v>
      </c>
      <c r="CW341" s="18"/>
      <c r="CX341" s="1"/>
      <c r="CY341" s="22"/>
      <c r="CZ341" s="23"/>
      <c r="DA341" s="23"/>
      <c r="DB341" s="24"/>
      <c r="DC341" s="25"/>
      <c r="DD341" s="26"/>
    </row>
    <row r="342" spans="2:108" s="5" customFormat="1" ht="12" customHeight="1">
      <c r="B342" s="2"/>
      <c r="C342" s="18"/>
      <c r="D342" s="1"/>
      <c r="E342" s="1"/>
      <c r="F342" s="2"/>
      <c r="G342" s="3"/>
      <c r="H342" s="4"/>
      <c r="I342" s="4"/>
      <c r="J342" s="80"/>
      <c r="K342" s="4"/>
      <c r="L342" s="4"/>
      <c r="M342" s="14"/>
      <c r="CW342" s="18"/>
      <c r="CX342" s="1"/>
      <c r="CY342" s="22"/>
      <c r="CZ342" s="23"/>
      <c r="DA342" s="23"/>
      <c r="DB342" s="24"/>
      <c r="DC342" s="25"/>
      <c r="DD342" s="26"/>
    </row>
    <row r="343" spans="2:13" ht="12.75">
      <c r="B343" s="46"/>
      <c r="C343" s="55"/>
      <c r="D343" s="46"/>
      <c r="E343" s="46"/>
      <c r="F343" s="46"/>
      <c r="G343" s="110"/>
      <c r="H343" s="65"/>
      <c r="I343" s="65"/>
      <c r="J343" s="82"/>
      <c r="K343" s="65"/>
      <c r="L343" s="65"/>
      <c r="M343" s="65"/>
    </row>
    <row r="344" spans="2:13" s="5" customFormat="1" ht="76.5">
      <c r="B344" s="56" t="s">
        <v>11</v>
      </c>
      <c r="C344" s="10" t="s">
        <v>212</v>
      </c>
      <c r="D344" s="10" t="s">
        <v>213</v>
      </c>
      <c r="E344" s="10" t="s">
        <v>214</v>
      </c>
      <c r="F344" s="10" t="s">
        <v>215</v>
      </c>
      <c r="G344" s="11" t="s">
        <v>216</v>
      </c>
      <c r="H344" s="12" t="s">
        <v>217</v>
      </c>
      <c r="I344" s="12" t="s">
        <v>224</v>
      </c>
      <c r="J344" s="79" t="s">
        <v>147</v>
      </c>
      <c r="K344" s="12" t="s">
        <v>225</v>
      </c>
      <c r="L344" s="12" t="s">
        <v>226</v>
      </c>
      <c r="M344" s="12" t="s">
        <v>227</v>
      </c>
    </row>
    <row r="345" spans="1:66" s="17" customFormat="1" ht="22.5" customHeight="1">
      <c r="A345" s="5"/>
      <c r="B345" s="19"/>
      <c r="C345" s="18" t="s">
        <v>285</v>
      </c>
      <c r="D345" s="1"/>
      <c r="E345" s="1"/>
      <c r="F345" s="2"/>
      <c r="G345" s="3"/>
      <c r="H345" s="4"/>
      <c r="I345" s="4"/>
      <c r="J345" s="80"/>
      <c r="K345" s="4"/>
      <c r="L345" s="4"/>
      <c r="M345" s="4"/>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row>
    <row r="346" spans="2:13" s="5" customFormat="1" ht="90.75" customHeight="1">
      <c r="B346" s="2" t="s">
        <v>135</v>
      </c>
      <c r="C346" s="140" t="s">
        <v>14</v>
      </c>
      <c r="D346" s="1"/>
      <c r="E346" s="1"/>
      <c r="F346" s="93" t="s">
        <v>95</v>
      </c>
      <c r="G346" s="41">
        <v>2</v>
      </c>
      <c r="H346" s="14">
        <v>0</v>
      </c>
      <c r="I346" s="14">
        <f aca="true" t="shared" si="32" ref="I346:I357">ROUND(G346*H346,2)</f>
        <v>0</v>
      </c>
      <c r="J346" s="80"/>
      <c r="K346" s="14">
        <f aca="true" t="shared" si="33" ref="K346:K357">ROUND(I346*J346,2)</f>
        <v>0</v>
      </c>
      <c r="L346" s="14">
        <f aca="true" t="shared" si="34" ref="L346:L357">(M346/G346)</f>
        <v>0</v>
      </c>
      <c r="M346" s="14">
        <f aca="true" t="shared" si="35" ref="M346:M357">ROUND(I346+K346,2)</f>
        <v>0</v>
      </c>
    </row>
    <row r="347" spans="2:13" s="5" customFormat="1" ht="93.75" customHeight="1">
      <c r="B347" s="2" t="s">
        <v>136</v>
      </c>
      <c r="C347" s="140" t="s">
        <v>15</v>
      </c>
      <c r="D347" s="1"/>
      <c r="E347" s="1"/>
      <c r="F347" s="93" t="s">
        <v>95</v>
      </c>
      <c r="G347" s="41">
        <v>2</v>
      </c>
      <c r="H347" s="14">
        <v>0</v>
      </c>
      <c r="I347" s="14">
        <f t="shared" si="32"/>
        <v>0</v>
      </c>
      <c r="J347" s="80"/>
      <c r="K347" s="14">
        <f t="shared" si="33"/>
        <v>0</v>
      </c>
      <c r="L347" s="14">
        <f t="shared" si="34"/>
        <v>0</v>
      </c>
      <c r="M347" s="14">
        <f t="shared" si="35"/>
        <v>0</v>
      </c>
    </row>
    <row r="348" spans="2:13" s="5" customFormat="1" ht="93.75" customHeight="1">
      <c r="B348" s="2" t="s">
        <v>230</v>
      </c>
      <c r="C348" s="141" t="s">
        <v>96</v>
      </c>
      <c r="D348" s="1"/>
      <c r="E348" s="1"/>
      <c r="F348" s="93" t="s">
        <v>95</v>
      </c>
      <c r="G348" s="41">
        <v>3</v>
      </c>
      <c r="H348" s="14">
        <v>0</v>
      </c>
      <c r="I348" s="14">
        <f t="shared" si="32"/>
        <v>0</v>
      </c>
      <c r="J348" s="80"/>
      <c r="K348" s="14">
        <f t="shared" si="33"/>
        <v>0</v>
      </c>
      <c r="L348" s="14">
        <f t="shared" si="34"/>
        <v>0</v>
      </c>
      <c r="M348" s="14">
        <f t="shared" si="35"/>
        <v>0</v>
      </c>
    </row>
    <row r="349" spans="2:13" s="5" customFormat="1" ht="91.5" customHeight="1">
      <c r="B349" s="2" t="s">
        <v>231</v>
      </c>
      <c r="C349" s="141" t="s">
        <v>16</v>
      </c>
      <c r="D349" s="1"/>
      <c r="E349" s="1"/>
      <c r="F349" s="93" t="s">
        <v>95</v>
      </c>
      <c r="G349" s="41">
        <v>3</v>
      </c>
      <c r="H349" s="14">
        <v>0</v>
      </c>
      <c r="I349" s="14">
        <f t="shared" si="32"/>
        <v>0</v>
      </c>
      <c r="J349" s="80"/>
      <c r="K349" s="14">
        <f t="shared" si="33"/>
        <v>0</v>
      </c>
      <c r="L349" s="14">
        <f t="shared" si="34"/>
        <v>0</v>
      </c>
      <c r="M349" s="14">
        <f t="shared" si="35"/>
        <v>0</v>
      </c>
    </row>
    <row r="350" spans="2:13" s="5" customFormat="1" ht="114" customHeight="1">
      <c r="B350" s="2" t="s">
        <v>219</v>
      </c>
      <c r="C350" s="141" t="s">
        <v>97</v>
      </c>
      <c r="D350" s="1"/>
      <c r="E350" s="1"/>
      <c r="F350" s="93" t="s">
        <v>95</v>
      </c>
      <c r="G350" s="41">
        <v>1</v>
      </c>
      <c r="H350" s="14">
        <v>0</v>
      </c>
      <c r="I350" s="14">
        <f t="shared" si="32"/>
        <v>0</v>
      </c>
      <c r="J350" s="80"/>
      <c r="K350" s="14">
        <f t="shared" si="33"/>
        <v>0</v>
      </c>
      <c r="L350" s="14">
        <f t="shared" si="34"/>
        <v>0</v>
      </c>
      <c r="M350" s="14">
        <f t="shared" si="35"/>
        <v>0</v>
      </c>
    </row>
    <row r="351" spans="2:13" s="5" customFormat="1" ht="106.5" customHeight="1">
      <c r="B351" s="2" t="s">
        <v>280</v>
      </c>
      <c r="C351" s="142" t="s">
        <v>17</v>
      </c>
      <c r="D351" s="1"/>
      <c r="E351" s="1"/>
      <c r="F351" s="94" t="s">
        <v>95</v>
      </c>
      <c r="G351" s="41">
        <v>3</v>
      </c>
      <c r="H351" s="14">
        <v>0</v>
      </c>
      <c r="I351" s="14">
        <f t="shared" si="32"/>
        <v>0</v>
      </c>
      <c r="J351" s="80"/>
      <c r="K351" s="14">
        <f t="shared" si="33"/>
        <v>0</v>
      </c>
      <c r="L351" s="14">
        <f t="shared" si="34"/>
        <v>0</v>
      </c>
      <c r="M351" s="14">
        <f t="shared" si="35"/>
        <v>0</v>
      </c>
    </row>
    <row r="352" spans="2:13" s="21" customFormat="1" ht="46.5" customHeight="1">
      <c r="B352" s="2" t="s">
        <v>281</v>
      </c>
      <c r="C352" s="143" t="s">
        <v>18</v>
      </c>
      <c r="D352" s="20"/>
      <c r="E352" s="20"/>
      <c r="F352" s="42" t="s">
        <v>113</v>
      </c>
      <c r="G352" s="43">
        <v>14</v>
      </c>
      <c r="H352" s="14">
        <v>0</v>
      </c>
      <c r="I352" s="14">
        <f t="shared" si="32"/>
        <v>0</v>
      </c>
      <c r="J352" s="80"/>
      <c r="K352" s="14">
        <f t="shared" si="33"/>
        <v>0</v>
      </c>
      <c r="L352" s="14">
        <f t="shared" si="34"/>
        <v>0</v>
      </c>
      <c r="M352" s="14">
        <f t="shared" si="35"/>
        <v>0</v>
      </c>
    </row>
    <row r="353" spans="2:13" s="5" customFormat="1" ht="20.25" customHeight="1">
      <c r="B353" s="2" t="s">
        <v>134</v>
      </c>
      <c r="C353" s="39" t="s">
        <v>19</v>
      </c>
      <c r="D353" s="1"/>
      <c r="E353" s="1"/>
      <c r="F353" s="42" t="s">
        <v>113</v>
      </c>
      <c r="G353" s="43">
        <v>1</v>
      </c>
      <c r="H353" s="14">
        <v>0</v>
      </c>
      <c r="I353" s="14">
        <f t="shared" si="32"/>
        <v>0</v>
      </c>
      <c r="J353" s="80"/>
      <c r="K353" s="14">
        <f t="shared" si="33"/>
        <v>0</v>
      </c>
      <c r="L353" s="14">
        <f t="shared" si="34"/>
        <v>0</v>
      </c>
      <c r="M353" s="14">
        <f t="shared" si="35"/>
        <v>0</v>
      </c>
    </row>
    <row r="354" spans="2:13" s="5" customFormat="1" ht="24.75" customHeight="1">
      <c r="B354" s="2" t="s">
        <v>282</v>
      </c>
      <c r="C354" s="39" t="s">
        <v>271</v>
      </c>
      <c r="D354" s="1"/>
      <c r="E354" s="1"/>
      <c r="F354" s="42" t="s">
        <v>274</v>
      </c>
      <c r="G354" s="43">
        <v>1</v>
      </c>
      <c r="H354" s="14">
        <v>0</v>
      </c>
      <c r="I354" s="14">
        <f t="shared" si="32"/>
        <v>0</v>
      </c>
      <c r="J354" s="80"/>
      <c r="K354" s="14">
        <f t="shared" si="33"/>
        <v>0</v>
      </c>
      <c r="L354" s="14">
        <f t="shared" si="34"/>
        <v>0</v>
      </c>
      <c r="M354" s="14">
        <f t="shared" si="35"/>
        <v>0</v>
      </c>
    </row>
    <row r="355" spans="2:13" s="5" customFormat="1" ht="24" customHeight="1">
      <c r="B355" s="2" t="s">
        <v>283</v>
      </c>
      <c r="C355" s="39" t="s">
        <v>272</v>
      </c>
      <c r="D355" s="1"/>
      <c r="E355" s="1"/>
      <c r="F355" s="42" t="s">
        <v>275</v>
      </c>
      <c r="G355" s="43">
        <v>1</v>
      </c>
      <c r="H355" s="14">
        <v>0</v>
      </c>
      <c r="I355" s="14">
        <f t="shared" si="32"/>
        <v>0</v>
      </c>
      <c r="J355" s="80"/>
      <c r="K355" s="14">
        <f t="shared" si="33"/>
        <v>0</v>
      </c>
      <c r="L355" s="14">
        <f t="shared" si="34"/>
        <v>0</v>
      </c>
      <c r="M355" s="14">
        <f t="shared" si="35"/>
        <v>0</v>
      </c>
    </row>
    <row r="356" spans="2:13" s="5" customFormat="1" ht="24" customHeight="1">
      <c r="B356" s="2" t="s">
        <v>284</v>
      </c>
      <c r="C356" s="144" t="s">
        <v>273</v>
      </c>
      <c r="D356" s="1"/>
      <c r="E356" s="1"/>
      <c r="F356" s="42" t="s">
        <v>276</v>
      </c>
      <c r="G356" s="43">
        <v>2</v>
      </c>
      <c r="H356" s="14">
        <v>0</v>
      </c>
      <c r="I356" s="14">
        <f t="shared" si="32"/>
        <v>0</v>
      </c>
      <c r="J356" s="80"/>
      <c r="K356" s="14">
        <f t="shared" si="33"/>
        <v>0</v>
      </c>
      <c r="L356" s="14">
        <f t="shared" si="34"/>
        <v>0</v>
      </c>
      <c r="M356" s="14">
        <f t="shared" si="35"/>
        <v>0</v>
      </c>
    </row>
    <row r="357" spans="2:13" s="5" customFormat="1" ht="24" customHeight="1">
      <c r="B357" s="95" t="s">
        <v>288</v>
      </c>
      <c r="C357" s="143" t="s">
        <v>98</v>
      </c>
      <c r="D357" s="1"/>
      <c r="E357" s="1"/>
      <c r="F357" s="42" t="s">
        <v>222</v>
      </c>
      <c r="G357" s="43">
        <v>10</v>
      </c>
      <c r="H357" s="14">
        <v>0</v>
      </c>
      <c r="I357" s="14">
        <f t="shared" si="32"/>
        <v>0</v>
      </c>
      <c r="J357" s="80"/>
      <c r="K357" s="14">
        <f t="shared" si="33"/>
        <v>0</v>
      </c>
      <c r="L357" s="14">
        <f t="shared" si="34"/>
        <v>0</v>
      </c>
      <c r="M357" s="14">
        <f t="shared" si="35"/>
        <v>0</v>
      </c>
    </row>
    <row r="358" spans="2:108" s="5" customFormat="1" ht="12.75" customHeight="1">
      <c r="B358" s="179" t="s">
        <v>20</v>
      </c>
      <c r="C358" s="185"/>
      <c r="D358" s="1"/>
      <c r="E358" s="1"/>
      <c r="F358" s="2"/>
      <c r="G358" s="3"/>
      <c r="H358" s="15" t="s">
        <v>218</v>
      </c>
      <c r="I358" s="14">
        <f>SUM(I346:I357)</f>
        <v>0</v>
      </c>
      <c r="J358" s="80"/>
      <c r="K358" s="14"/>
      <c r="L358" s="4"/>
      <c r="M358" s="14"/>
      <c r="CW358" s="18"/>
      <c r="CX358" s="1"/>
      <c r="CY358" s="22"/>
      <c r="CZ358" s="23"/>
      <c r="DA358" s="23"/>
      <c r="DB358" s="24"/>
      <c r="DC358" s="25"/>
      <c r="DD358" s="26"/>
    </row>
    <row r="359" spans="2:108" s="5" customFormat="1" ht="15.75" customHeight="1">
      <c r="B359" s="186"/>
      <c r="C359" s="187"/>
      <c r="D359" s="1"/>
      <c r="E359" s="1"/>
      <c r="F359" s="2"/>
      <c r="G359" s="3"/>
      <c r="H359" s="4"/>
      <c r="I359" s="15" t="s">
        <v>229</v>
      </c>
      <c r="J359" s="81"/>
      <c r="K359" s="14">
        <f>SUM(K346:K358)</f>
        <v>0</v>
      </c>
      <c r="L359" s="4"/>
      <c r="M359" s="4"/>
      <c r="T359" s="27"/>
      <c r="U359" s="28"/>
      <c r="V359" s="28"/>
      <c r="W359" s="29"/>
      <c r="X359" s="28"/>
      <c r="CW359" s="18"/>
      <c r="CX359" s="1"/>
      <c r="CY359" s="22"/>
      <c r="CZ359" s="23"/>
      <c r="DA359" s="23"/>
      <c r="DB359" s="24"/>
      <c r="DC359" s="25"/>
      <c r="DD359" s="26"/>
    </row>
    <row r="360" spans="2:108" s="5" customFormat="1" ht="16.5" customHeight="1">
      <c r="B360" s="188"/>
      <c r="C360" s="189"/>
      <c r="D360" s="1"/>
      <c r="E360" s="1"/>
      <c r="F360" s="2"/>
      <c r="G360" s="3"/>
      <c r="H360" s="4"/>
      <c r="I360" s="4"/>
      <c r="J360" s="80"/>
      <c r="K360" s="4"/>
      <c r="L360" s="15" t="s">
        <v>228</v>
      </c>
      <c r="M360" s="14">
        <f>SUM(M346:M359)</f>
        <v>0</v>
      </c>
      <c r="T360" s="29"/>
      <c r="U360" s="27"/>
      <c r="V360" s="28"/>
      <c r="W360" s="29"/>
      <c r="X360" s="29"/>
      <c r="CW360" s="18"/>
      <c r="CX360" s="1"/>
      <c r="CY360" s="22"/>
      <c r="CZ360" s="23"/>
      <c r="DA360" s="23"/>
      <c r="DB360" s="24"/>
      <c r="DC360" s="25"/>
      <c r="DD360" s="26"/>
    </row>
    <row r="361" spans="1:66" s="17" customFormat="1" ht="12" customHeight="1">
      <c r="A361" s="5"/>
      <c r="B361" s="6"/>
      <c r="C361" s="16"/>
      <c r="D361" s="7"/>
      <c r="E361" s="7"/>
      <c r="F361" s="6"/>
      <c r="G361" s="8"/>
      <c r="H361" s="9"/>
      <c r="I361" s="9"/>
      <c r="J361" s="78"/>
      <c r="K361" s="9"/>
      <c r="L361" s="9"/>
      <c r="M361" s="9"/>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row>
    <row r="362" spans="1:66" s="17" customFormat="1" ht="89.25">
      <c r="A362" s="5"/>
      <c r="B362" s="56" t="s">
        <v>21</v>
      </c>
      <c r="C362" s="10" t="s">
        <v>212</v>
      </c>
      <c r="D362" s="10" t="s">
        <v>213</v>
      </c>
      <c r="E362" s="10" t="s">
        <v>331</v>
      </c>
      <c r="F362" s="10" t="s">
        <v>215</v>
      </c>
      <c r="G362" s="11" t="s">
        <v>138</v>
      </c>
      <c r="H362" s="12" t="s">
        <v>217</v>
      </c>
      <c r="I362" s="12" t="s">
        <v>224</v>
      </c>
      <c r="J362" s="79" t="s">
        <v>147</v>
      </c>
      <c r="K362" s="12" t="s">
        <v>225</v>
      </c>
      <c r="L362" s="12" t="s">
        <v>226</v>
      </c>
      <c r="M362" s="12" t="s">
        <v>227</v>
      </c>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row>
    <row r="363" spans="2:13" s="5" customFormat="1" ht="24.75" customHeight="1">
      <c r="B363" s="2" t="s">
        <v>135</v>
      </c>
      <c r="C363" s="39" t="s">
        <v>94</v>
      </c>
      <c r="D363" s="1"/>
      <c r="E363" s="1"/>
      <c r="F363" s="42" t="s">
        <v>265</v>
      </c>
      <c r="G363" s="44">
        <v>1000</v>
      </c>
      <c r="H363" s="14">
        <v>0</v>
      </c>
      <c r="I363" s="14">
        <f aca="true" t="shared" si="36" ref="I363:I368">ROUND(G363*H363,2)</f>
        <v>0</v>
      </c>
      <c r="J363" s="80"/>
      <c r="K363" s="14">
        <f aca="true" t="shared" si="37" ref="K363:K368">ROUND(I363*J363,2)</f>
        <v>0</v>
      </c>
      <c r="L363" s="14">
        <f aca="true" t="shared" si="38" ref="L363:L368">(M363/G363)</f>
        <v>0</v>
      </c>
      <c r="M363" s="14">
        <f aca="true" t="shared" si="39" ref="M363:M368">ROUND(I363+K363,2)</f>
        <v>0</v>
      </c>
    </row>
    <row r="364" spans="2:13" s="5" customFormat="1" ht="24.75" customHeight="1">
      <c r="B364" s="2" t="s">
        <v>136</v>
      </c>
      <c r="C364" s="39" t="s">
        <v>99</v>
      </c>
      <c r="D364" s="1"/>
      <c r="E364" s="1"/>
      <c r="F364" s="42" t="s">
        <v>137</v>
      </c>
      <c r="G364" s="44">
        <v>7</v>
      </c>
      <c r="H364" s="14">
        <v>0</v>
      </c>
      <c r="I364" s="14">
        <f t="shared" si="36"/>
        <v>0</v>
      </c>
      <c r="J364" s="80"/>
      <c r="K364" s="14">
        <f t="shared" si="37"/>
        <v>0</v>
      </c>
      <c r="L364" s="14">
        <f t="shared" si="38"/>
        <v>0</v>
      </c>
      <c r="M364" s="14">
        <f t="shared" si="39"/>
        <v>0</v>
      </c>
    </row>
    <row r="365" spans="2:13" s="5" customFormat="1" ht="24.75" customHeight="1">
      <c r="B365" s="2" t="s">
        <v>230</v>
      </c>
      <c r="C365" s="39" t="s">
        <v>100</v>
      </c>
      <c r="D365" s="1"/>
      <c r="E365" s="1"/>
      <c r="F365" s="42" t="s">
        <v>264</v>
      </c>
      <c r="G365" s="44">
        <v>1</v>
      </c>
      <c r="H365" s="14">
        <v>0</v>
      </c>
      <c r="I365" s="14">
        <f t="shared" si="36"/>
        <v>0</v>
      </c>
      <c r="J365" s="80"/>
      <c r="K365" s="14">
        <f t="shared" si="37"/>
        <v>0</v>
      </c>
      <c r="L365" s="14">
        <f t="shared" si="38"/>
        <v>0</v>
      </c>
      <c r="M365" s="14">
        <f t="shared" si="39"/>
        <v>0</v>
      </c>
    </row>
    <row r="366" spans="2:13" s="5" customFormat="1" ht="24.75" customHeight="1">
      <c r="B366" s="2" t="s">
        <v>231</v>
      </c>
      <c r="C366" s="39" t="s">
        <v>101</v>
      </c>
      <c r="D366" s="1"/>
      <c r="E366" s="1"/>
      <c r="F366" s="42" t="s">
        <v>264</v>
      </c>
      <c r="G366" s="44">
        <v>1</v>
      </c>
      <c r="H366" s="14">
        <v>0</v>
      </c>
      <c r="I366" s="14">
        <f t="shared" si="36"/>
        <v>0</v>
      </c>
      <c r="J366" s="80"/>
      <c r="K366" s="14">
        <f t="shared" si="37"/>
        <v>0</v>
      </c>
      <c r="L366" s="14">
        <f t="shared" si="38"/>
        <v>0</v>
      </c>
      <c r="M366" s="14">
        <f t="shared" si="39"/>
        <v>0</v>
      </c>
    </row>
    <row r="367" spans="2:13" s="5" customFormat="1" ht="24.75" customHeight="1">
      <c r="B367" s="2" t="s">
        <v>219</v>
      </c>
      <c r="C367" s="39" t="s">
        <v>367</v>
      </c>
      <c r="D367" s="1"/>
      <c r="E367" s="1"/>
      <c r="F367" s="42" t="s">
        <v>264</v>
      </c>
      <c r="G367" s="44">
        <v>1</v>
      </c>
      <c r="H367" s="14">
        <v>0</v>
      </c>
      <c r="I367" s="14">
        <f t="shared" si="36"/>
        <v>0</v>
      </c>
      <c r="J367" s="80"/>
      <c r="K367" s="14">
        <f t="shared" si="37"/>
        <v>0</v>
      </c>
      <c r="L367" s="14">
        <f t="shared" si="38"/>
        <v>0</v>
      </c>
      <c r="M367" s="14">
        <f t="shared" si="39"/>
        <v>0</v>
      </c>
    </row>
    <row r="368" spans="2:13" s="5" customFormat="1" ht="24.75" customHeight="1">
      <c r="B368" s="2" t="s">
        <v>280</v>
      </c>
      <c r="C368" s="39" t="s">
        <v>114</v>
      </c>
      <c r="D368" s="1"/>
      <c r="E368" s="1"/>
      <c r="F368" s="42" t="s">
        <v>264</v>
      </c>
      <c r="G368" s="44">
        <v>1</v>
      </c>
      <c r="H368" s="14">
        <v>0</v>
      </c>
      <c r="I368" s="14">
        <f t="shared" si="36"/>
        <v>0</v>
      </c>
      <c r="J368" s="80"/>
      <c r="K368" s="14">
        <f t="shared" si="37"/>
        <v>0</v>
      </c>
      <c r="L368" s="14">
        <f t="shared" si="38"/>
        <v>0</v>
      </c>
      <c r="M368" s="14">
        <f t="shared" si="39"/>
        <v>0</v>
      </c>
    </row>
    <row r="369" spans="2:13" s="5" customFormat="1" ht="15" customHeight="1">
      <c r="B369" s="2"/>
      <c r="C369" s="18"/>
      <c r="D369" s="1"/>
      <c r="E369" s="1"/>
      <c r="F369" s="31"/>
      <c r="G369" s="3"/>
      <c r="H369" s="15" t="s">
        <v>218</v>
      </c>
      <c r="I369" s="14">
        <f>SUM(I363:I368)</f>
        <v>0</v>
      </c>
      <c r="J369" s="80"/>
      <c r="K369" s="14"/>
      <c r="L369" s="14"/>
      <c r="M369" s="14"/>
    </row>
    <row r="370" spans="2:13" s="5" customFormat="1" ht="15" customHeight="1">
      <c r="B370" s="2"/>
      <c r="C370" s="18"/>
      <c r="D370" s="1"/>
      <c r="E370" s="1"/>
      <c r="F370" s="31"/>
      <c r="G370" s="3"/>
      <c r="H370" s="14"/>
      <c r="I370" s="15" t="s">
        <v>229</v>
      </c>
      <c r="J370" s="81"/>
      <c r="K370" s="14">
        <f>SUM(K363:K369)</f>
        <v>0</v>
      </c>
      <c r="L370" s="15" t="s">
        <v>228</v>
      </c>
      <c r="M370" s="14">
        <f>SUM(M363:M369)</f>
        <v>0</v>
      </c>
    </row>
    <row r="371" spans="1:66" s="17" customFormat="1" ht="12" customHeight="1">
      <c r="A371" s="5"/>
      <c r="B371" s="6"/>
      <c r="C371" s="16"/>
      <c r="D371" s="7"/>
      <c r="E371" s="7"/>
      <c r="F371" s="6"/>
      <c r="G371" s="8"/>
      <c r="H371" s="9"/>
      <c r="I371" s="9"/>
      <c r="J371" s="78"/>
      <c r="K371" s="9"/>
      <c r="L371" s="9"/>
      <c r="M371" s="9"/>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row>
    <row r="372" spans="1:66" s="17" customFormat="1" ht="89.25">
      <c r="A372" s="5"/>
      <c r="B372" s="56" t="s">
        <v>22</v>
      </c>
      <c r="C372" s="10" t="s">
        <v>212</v>
      </c>
      <c r="D372" s="10" t="s">
        <v>213</v>
      </c>
      <c r="E372" s="10" t="s">
        <v>331</v>
      </c>
      <c r="F372" s="10" t="s">
        <v>215</v>
      </c>
      <c r="G372" s="11" t="s">
        <v>138</v>
      </c>
      <c r="H372" s="12" t="s">
        <v>217</v>
      </c>
      <c r="I372" s="12" t="s">
        <v>224</v>
      </c>
      <c r="J372" s="79" t="s">
        <v>147</v>
      </c>
      <c r="K372" s="12" t="s">
        <v>225</v>
      </c>
      <c r="L372" s="12" t="s">
        <v>226</v>
      </c>
      <c r="M372" s="12" t="s">
        <v>227</v>
      </c>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row>
    <row r="373" spans="2:13" s="5" customFormat="1" ht="48.75" customHeight="1">
      <c r="B373" s="2" t="s">
        <v>135</v>
      </c>
      <c r="C373" s="141" t="s">
        <v>24</v>
      </c>
      <c r="D373" s="1"/>
      <c r="E373" s="1"/>
      <c r="F373" s="42" t="s">
        <v>25</v>
      </c>
      <c r="G373" s="44">
        <v>5</v>
      </c>
      <c r="H373" s="14">
        <v>0</v>
      </c>
      <c r="I373" s="14">
        <f>ROUND(G373*H373,2)</f>
        <v>0</v>
      </c>
      <c r="J373" s="80"/>
      <c r="K373" s="14">
        <f>ROUND(I373*J373,2)</f>
        <v>0</v>
      </c>
      <c r="L373" s="14">
        <f>(M373/G373)</f>
        <v>0</v>
      </c>
      <c r="M373" s="14">
        <f>ROUND(I373+K373,2)</f>
        <v>0</v>
      </c>
    </row>
    <row r="374" spans="2:13" s="5" customFormat="1" ht="15" customHeight="1">
      <c r="B374" s="2"/>
      <c r="C374" s="18"/>
      <c r="D374" s="1"/>
      <c r="E374" s="1"/>
      <c r="F374" s="31"/>
      <c r="G374" s="3"/>
      <c r="H374" s="15" t="s">
        <v>218</v>
      </c>
      <c r="I374" s="14">
        <f>SUM(I373:I373)</f>
        <v>0</v>
      </c>
      <c r="J374" s="80"/>
      <c r="K374" s="14"/>
      <c r="L374" s="14"/>
      <c r="M374" s="14"/>
    </row>
    <row r="375" spans="2:13" s="5" customFormat="1" ht="21.75" customHeight="1">
      <c r="B375" s="2"/>
      <c r="C375" s="18"/>
      <c r="D375" s="1"/>
      <c r="E375" s="1"/>
      <c r="F375" s="31"/>
      <c r="G375" s="3"/>
      <c r="H375" s="14"/>
      <c r="I375" s="15" t="s">
        <v>229</v>
      </c>
      <c r="J375" s="81"/>
      <c r="K375" s="14">
        <f>SUM(K373:K374)</f>
        <v>0</v>
      </c>
      <c r="L375" s="15" t="s">
        <v>228</v>
      </c>
      <c r="M375" s="14">
        <f>SUM(M373:M374)</f>
        <v>0</v>
      </c>
    </row>
    <row r="376" spans="1:66" s="17" customFormat="1" ht="89.25">
      <c r="A376" s="5"/>
      <c r="B376" s="56" t="s">
        <v>26</v>
      </c>
      <c r="C376" s="10" t="s">
        <v>212</v>
      </c>
      <c r="D376" s="10" t="s">
        <v>213</v>
      </c>
      <c r="E376" s="10" t="s">
        <v>331</v>
      </c>
      <c r="F376" s="10" t="s">
        <v>215</v>
      </c>
      <c r="G376" s="11" t="s">
        <v>138</v>
      </c>
      <c r="H376" s="12" t="s">
        <v>217</v>
      </c>
      <c r="I376" s="12" t="s">
        <v>224</v>
      </c>
      <c r="J376" s="79" t="s">
        <v>147</v>
      </c>
      <c r="K376" s="12" t="s">
        <v>225</v>
      </c>
      <c r="L376" s="12" t="s">
        <v>226</v>
      </c>
      <c r="M376" s="12" t="s">
        <v>227</v>
      </c>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row>
    <row r="377" spans="2:13" s="5" customFormat="1" ht="48.75" customHeight="1">
      <c r="B377" s="2" t="s">
        <v>135</v>
      </c>
      <c r="C377" s="141" t="s">
        <v>366</v>
      </c>
      <c r="D377" s="1"/>
      <c r="E377" s="1"/>
      <c r="F377" s="42" t="s">
        <v>264</v>
      </c>
      <c r="G377" s="44">
        <v>6</v>
      </c>
      <c r="H377" s="14">
        <v>0</v>
      </c>
      <c r="I377" s="14">
        <f>ROUND(G377*H377,2)</f>
        <v>0</v>
      </c>
      <c r="J377" s="80"/>
      <c r="K377" s="14">
        <f>ROUND(I377*J377,2)</f>
        <v>0</v>
      </c>
      <c r="L377" s="14">
        <f>(M377/G377)</f>
        <v>0</v>
      </c>
      <c r="M377" s="14">
        <f>ROUND(I377+K377,2)</f>
        <v>0</v>
      </c>
    </row>
    <row r="378" spans="2:13" s="5" customFormat="1" ht="15" customHeight="1">
      <c r="B378" s="2"/>
      <c r="C378" s="18"/>
      <c r="D378" s="1"/>
      <c r="E378" s="1"/>
      <c r="F378" s="31"/>
      <c r="G378" s="3"/>
      <c r="H378" s="15" t="s">
        <v>218</v>
      </c>
      <c r="I378" s="14">
        <f>SUM(I377:I377)</f>
        <v>0</v>
      </c>
      <c r="J378" s="80"/>
      <c r="K378" s="14"/>
      <c r="L378" s="14"/>
      <c r="M378" s="14"/>
    </row>
    <row r="379" spans="2:13" s="5" customFormat="1" ht="21.75" customHeight="1">
      <c r="B379" s="2"/>
      <c r="C379" s="18"/>
      <c r="D379" s="1"/>
      <c r="E379" s="1"/>
      <c r="F379" s="31"/>
      <c r="G379" s="3"/>
      <c r="H379" s="14"/>
      <c r="I379" s="15" t="s">
        <v>229</v>
      </c>
      <c r="J379" s="81"/>
      <c r="K379" s="14">
        <f>SUM(K377:K378)</f>
        <v>0</v>
      </c>
      <c r="L379" s="15" t="s">
        <v>228</v>
      </c>
      <c r="M379" s="14">
        <f>SUM(M377:M378)</f>
        <v>0</v>
      </c>
    </row>
    <row r="380" spans="2:13" s="5" customFormat="1" ht="15" customHeight="1">
      <c r="B380" s="2"/>
      <c r="C380" s="18"/>
      <c r="D380" s="1"/>
      <c r="E380" s="1"/>
      <c r="F380" s="31"/>
      <c r="G380" s="3"/>
      <c r="H380" s="14"/>
      <c r="I380" s="14"/>
      <c r="J380" s="80"/>
      <c r="K380" s="14"/>
      <c r="L380" s="14"/>
      <c r="M380" s="14"/>
    </row>
    <row r="381" spans="2:13" ht="12.75">
      <c r="B381" s="46"/>
      <c r="C381" s="55"/>
      <c r="D381" s="46"/>
      <c r="E381" s="46"/>
      <c r="F381" s="46"/>
      <c r="G381" s="110"/>
      <c r="H381" s="65"/>
      <c r="I381" s="65"/>
      <c r="J381" s="82"/>
      <c r="K381" s="65"/>
      <c r="L381" s="65"/>
      <c r="M381" s="65"/>
    </row>
    <row r="382" spans="2:13" ht="76.5">
      <c r="B382" s="56" t="s">
        <v>27</v>
      </c>
      <c r="C382" s="10" t="s">
        <v>212</v>
      </c>
      <c r="D382" s="10" t="s">
        <v>213</v>
      </c>
      <c r="E382" s="10" t="s">
        <v>214</v>
      </c>
      <c r="F382" s="10" t="s">
        <v>215</v>
      </c>
      <c r="G382" s="11" t="s">
        <v>216</v>
      </c>
      <c r="H382" s="12" t="s">
        <v>217</v>
      </c>
      <c r="I382" s="12" t="s">
        <v>224</v>
      </c>
      <c r="J382" s="79" t="s">
        <v>147</v>
      </c>
      <c r="K382" s="12" t="s">
        <v>225</v>
      </c>
      <c r="L382" s="12" t="s">
        <v>226</v>
      </c>
      <c r="M382" s="12" t="s">
        <v>227</v>
      </c>
    </row>
    <row r="383" spans="2:13" ht="75" customHeight="1">
      <c r="B383" s="2" t="s">
        <v>135</v>
      </c>
      <c r="C383" s="163" t="s">
        <v>28</v>
      </c>
      <c r="D383" s="1"/>
      <c r="E383" s="1"/>
      <c r="F383" s="2" t="s">
        <v>133</v>
      </c>
      <c r="G383" s="3">
        <v>4</v>
      </c>
      <c r="H383" s="14">
        <v>0</v>
      </c>
      <c r="I383" s="14">
        <f>ROUND(G383*H383,2)</f>
        <v>0</v>
      </c>
      <c r="J383" s="80"/>
      <c r="K383" s="14">
        <f>ROUND(I383*J383,2)</f>
        <v>0</v>
      </c>
      <c r="L383" s="14">
        <f>(M383/G383)</f>
        <v>0</v>
      </c>
      <c r="M383" s="14">
        <f>ROUND(I383+K383,2)</f>
        <v>0</v>
      </c>
    </row>
    <row r="384" spans="2:13" ht="12.75">
      <c r="B384" s="72"/>
      <c r="C384" s="169"/>
      <c r="D384" s="1"/>
      <c r="E384" s="1"/>
      <c r="F384" s="2"/>
      <c r="G384" s="3"/>
      <c r="H384" s="15" t="s">
        <v>218</v>
      </c>
      <c r="I384" s="14">
        <f>SUM(I383)</f>
        <v>0</v>
      </c>
      <c r="J384" s="80"/>
      <c r="K384" s="4"/>
      <c r="L384" s="4"/>
      <c r="M384" s="4"/>
    </row>
    <row r="385" spans="2:13" ht="12.75">
      <c r="B385" s="73"/>
      <c r="C385" s="170"/>
      <c r="D385" s="1"/>
      <c r="E385" s="1"/>
      <c r="F385" s="2"/>
      <c r="G385" s="3"/>
      <c r="H385" s="4"/>
      <c r="I385" s="15" t="s">
        <v>229</v>
      </c>
      <c r="J385" s="81"/>
      <c r="K385" s="14">
        <f>SUM(K383:K384)</f>
        <v>0</v>
      </c>
      <c r="L385" s="4"/>
      <c r="M385" s="4"/>
    </row>
    <row r="386" spans="2:13" ht="12.75">
      <c r="B386" s="73"/>
      <c r="C386" s="171"/>
      <c r="D386" s="1"/>
      <c r="E386" s="1"/>
      <c r="F386" s="2"/>
      <c r="G386" s="3"/>
      <c r="H386" s="4"/>
      <c r="I386" s="14"/>
      <c r="J386" s="80"/>
      <c r="K386" s="4"/>
      <c r="L386" s="15" t="s">
        <v>228</v>
      </c>
      <c r="M386" s="14">
        <f>SUM(M383:M385)</f>
        <v>0</v>
      </c>
    </row>
    <row r="387" spans="2:13" ht="12.75">
      <c r="B387" s="2"/>
      <c r="C387" s="18"/>
      <c r="D387" s="1"/>
      <c r="E387" s="1"/>
      <c r="F387" s="2"/>
      <c r="G387" s="3"/>
      <c r="H387" s="4"/>
      <c r="I387" s="4"/>
      <c r="J387" s="80"/>
      <c r="K387" s="4"/>
      <c r="L387" s="4"/>
      <c r="M387" s="4"/>
    </row>
    <row r="388" spans="2:13" ht="12.75">
      <c r="B388" s="46"/>
      <c r="C388" s="55"/>
      <c r="D388" s="46"/>
      <c r="E388" s="46"/>
      <c r="F388" s="46"/>
      <c r="G388" s="110"/>
      <c r="H388" s="65"/>
      <c r="I388" s="65"/>
      <c r="J388" s="82"/>
      <c r="K388" s="65"/>
      <c r="L388" s="65"/>
      <c r="M388" s="65"/>
    </row>
    <row r="389" spans="2:13" ht="76.5">
      <c r="B389" s="56" t="s">
        <v>29</v>
      </c>
      <c r="C389" s="10" t="s">
        <v>212</v>
      </c>
      <c r="D389" s="10" t="s">
        <v>213</v>
      </c>
      <c r="E389" s="10" t="s">
        <v>214</v>
      </c>
      <c r="F389" s="10" t="s">
        <v>215</v>
      </c>
      <c r="G389" s="11" t="s">
        <v>138</v>
      </c>
      <c r="H389" s="12" t="s">
        <v>217</v>
      </c>
      <c r="I389" s="12" t="s">
        <v>224</v>
      </c>
      <c r="J389" s="79" t="s">
        <v>147</v>
      </c>
      <c r="K389" s="12" t="s">
        <v>225</v>
      </c>
      <c r="L389" s="12" t="s">
        <v>226</v>
      </c>
      <c r="M389" s="12" t="s">
        <v>227</v>
      </c>
    </row>
    <row r="390" spans="2:13" ht="75" customHeight="1">
      <c r="B390" s="2" t="s">
        <v>135</v>
      </c>
      <c r="C390" s="141" t="s">
        <v>316</v>
      </c>
      <c r="D390" s="1"/>
      <c r="E390" s="1"/>
      <c r="F390" s="42" t="s">
        <v>113</v>
      </c>
      <c r="G390" s="164">
        <v>1</v>
      </c>
      <c r="H390" s="14">
        <v>0</v>
      </c>
      <c r="I390" s="14">
        <f aca="true" t="shared" si="40" ref="I390:I397">ROUND(G390*H390,2)</f>
        <v>0</v>
      </c>
      <c r="J390" s="80"/>
      <c r="K390" s="14">
        <f aca="true" t="shared" si="41" ref="K390:K397">ROUND(I390*J390,2)</f>
        <v>0</v>
      </c>
      <c r="L390" s="14">
        <f aca="true" t="shared" si="42" ref="L390:L397">(M390/G390)</f>
        <v>0</v>
      </c>
      <c r="M390" s="14">
        <f aca="true" t="shared" si="43" ref="M390:M397">ROUND(I390+K390,2)</f>
        <v>0</v>
      </c>
    </row>
    <row r="391" spans="2:13" ht="63" customHeight="1">
      <c r="B391" s="2" t="s">
        <v>136</v>
      </c>
      <c r="C391" s="141" t="s">
        <v>317</v>
      </c>
      <c r="D391" s="1"/>
      <c r="E391" s="1"/>
      <c r="F391" s="42" t="s">
        <v>113</v>
      </c>
      <c r="G391" s="164">
        <v>2</v>
      </c>
      <c r="H391" s="14">
        <v>0</v>
      </c>
      <c r="I391" s="14">
        <f t="shared" si="40"/>
        <v>0</v>
      </c>
      <c r="J391" s="80"/>
      <c r="K391" s="14">
        <f t="shared" si="41"/>
        <v>0</v>
      </c>
      <c r="L391" s="14">
        <f t="shared" si="42"/>
        <v>0</v>
      </c>
      <c r="M391" s="14">
        <f t="shared" si="43"/>
        <v>0</v>
      </c>
    </row>
    <row r="392" spans="2:13" ht="76.5" customHeight="1">
      <c r="B392" s="2" t="s">
        <v>230</v>
      </c>
      <c r="C392" s="141" t="s">
        <v>30</v>
      </c>
      <c r="D392" s="1"/>
      <c r="E392" s="1"/>
      <c r="F392" s="42" t="s">
        <v>113</v>
      </c>
      <c r="G392" s="164">
        <v>2</v>
      </c>
      <c r="H392" s="14">
        <v>0</v>
      </c>
      <c r="I392" s="14">
        <f t="shared" si="40"/>
        <v>0</v>
      </c>
      <c r="J392" s="80"/>
      <c r="K392" s="14">
        <f t="shared" si="41"/>
        <v>0</v>
      </c>
      <c r="L392" s="14">
        <f t="shared" si="42"/>
        <v>0</v>
      </c>
      <c r="M392" s="14">
        <f t="shared" si="43"/>
        <v>0</v>
      </c>
    </row>
    <row r="393" spans="2:13" ht="75" customHeight="1">
      <c r="B393" s="2" t="s">
        <v>231</v>
      </c>
      <c r="C393" s="141" t="s">
        <v>31</v>
      </c>
      <c r="D393" s="1"/>
      <c r="E393" s="1"/>
      <c r="F393" s="42" t="s">
        <v>113</v>
      </c>
      <c r="G393" s="164">
        <v>3</v>
      </c>
      <c r="H393" s="14">
        <v>0</v>
      </c>
      <c r="I393" s="14">
        <f t="shared" si="40"/>
        <v>0</v>
      </c>
      <c r="J393" s="80"/>
      <c r="K393" s="14">
        <f t="shared" si="41"/>
        <v>0</v>
      </c>
      <c r="L393" s="14">
        <f t="shared" si="42"/>
        <v>0</v>
      </c>
      <c r="M393" s="14">
        <f t="shared" si="43"/>
        <v>0</v>
      </c>
    </row>
    <row r="394" spans="2:13" ht="77.25" customHeight="1">
      <c r="B394" s="2" t="s">
        <v>219</v>
      </c>
      <c r="C394" s="141" t="s">
        <v>32</v>
      </c>
      <c r="D394" s="1"/>
      <c r="E394" s="1"/>
      <c r="F394" s="42" t="s">
        <v>113</v>
      </c>
      <c r="G394" s="164">
        <v>1</v>
      </c>
      <c r="H394" s="14">
        <v>0</v>
      </c>
      <c r="I394" s="14">
        <f t="shared" si="40"/>
        <v>0</v>
      </c>
      <c r="J394" s="80"/>
      <c r="K394" s="14">
        <f t="shared" si="41"/>
        <v>0</v>
      </c>
      <c r="L394" s="14">
        <f t="shared" si="42"/>
        <v>0</v>
      </c>
      <c r="M394" s="14">
        <f t="shared" si="43"/>
        <v>0</v>
      </c>
    </row>
    <row r="395" spans="2:13" ht="51.75" customHeight="1">
      <c r="B395" s="2" t="s">
        <v>280</v>
      </c>
      <c r="C395" s="141" t="s">
        <v>33</v>
      </c>
      <c r="D395" s="1"/>
      <c r="E395" s="1"/>
      <c r="F395" s="42" t="s">
        <v>113</v>
      </c>
      <c r="G395" s="164">
        <v>1</v>
      </c>
      <c r="H395" s="14">
        <v>0</v>
      </c>
      <c r="I395" s="14">
        <f t="shared" si="40"/>
        <v>0</v>
      </c>
      <c r="J395" s="80"/>
      <c r="K395" s="14">
        <f t="shared" si="41"/>
        <v>0</v>
      </c>
      <c r="L395" s="14">
        <f t="shared" si="42"/>
        <v>0</v>
      </c>
      <c r="M395" s="14">
        <f t="shared" si="43"/>
        <v>0</v>
      </c>
    </row>
    <row r="396" spans="2:13" ht="62.25" customHeight="1">
      <c r="B396" s="2" t="s">
        <v>281</v>
      </c>
      <c r="C396" s="141" t="s">
        <v>34</v>
      </c>
      <c r="D396" s="1"/>
      <c r="E396" s="1"/>
      <c r="F396" s="42" t="s">
        <v>113</v>
      </c>
      <c r="G396" s="164">
        <v>1</v>
      </c>
      <c r="H396" s="14">
        <v>0</v>
      </c>
      <c r="I396" s="14">
        <f t="shared" si="40"/>
        <v>0</v>
      </c>
      <c r="J396" s="80"/>
      <c r="K396" s="14">
        <f t="shared" si="41"/>
        <v>0</v>
      </c>
      <c r="L396" s="14">
        <f t="shared" si="42"/>
        <v>0</v>
      </c>
      <c r="M396" s="14">
        <f t="shared" si="43"/>
        <v>0</v>
      </c>
    </row>
    <row r="397" spans="2:13" ht="73.5" customHeight="1">
      <c r="B397" s="2" t="s">
        <v>134</v>
      </c>
      <c r="C397" s="141" t="s">
        <v>35</v>
      </c>
      <c r="D397" s="1"/>
      <c r="E397" s="1"/>
      <c r="F397" s="42" t="s">
        <v>113</v>
      </c>
      <c r="G397" s="44">
        <v>1</v>
      </c>
      <c r="H397" s="14">
        <v>0</v>
      </c>
      <c r="I397" s="14">
        <f t="shared" si="40"/>
        <v>0</v>
      </c>
      <c r="J397" s="80"/>
      <c r="K397" s="14">
        <f t="shared" si="41"/>
        <v>0</v>
      </c>
      <c r="L397" s="14">
        <f t="shared" si="42"/>
        <v>0</v>
      </c>
      <c r="M397" s="14">
        <f t="shared" si="43"/>
        <v>0</v>
      </c>
    </row>
    <row r="398" spans="2:13" ht="12.75">
      <c r="B398" s="2"/>
      <c r="C398" s="165"/>
      <c r="D398" s="1"/>
      <c r="E398" s="1"/>
      <c r="F398" s="31"/>
      <c r="G398" s="3"/>
      <c r="H398" s="15" t="s">
        <v>218</v>
      </c>
      <c r="I398" s="14">
        <f>SUM(I390:I397)</f>
        <v>0</v>
      </c>
      <c r="J398" s="80"/>
      <c r="K398" s="14"/>
      <c r="L398" s="14"/>
      <c r="M398" s="14"/>
    </row>
    <row r="399" spans="2:13" ht="12.75">
      <c r="B399" s="2"/>
      <c r="C399" s="166" t="s">
        <v>36</v>
      </c>
      <c r="D399" s="1"/>
      <c r="E399" s="1"/>
      <c r="F399" s="31"/>
      <c r="G399" s="3"/>
      <c r="H399" s="14"/>
      <c r="I399" s="15" t="s">
        <v>229</v>
      </c>
      <c r="J399" s="81"/>
      <c r="K399" s="14">
        <f>SUM(K390:K398)</f>
        <v>0</v>
      </c>
      <c r="L399" s="15" t="s">
        <v>228</v>
      </c>
      <c r="M399" s="14">
        <f>SUM(M390:M398)</f>
        <v>0</v>
      </c>
    </row>
    <row r="400" spans="2:13" ht="12.75">
      <c r="B400" s="2"/>
      <c r="C400" s="167"/>
      <c r="D400" s="1"/>
      <c r="E400" s="1"/>
      <c r="F400" s="31"/>
      <c r="G400" s="3"/>
      <c r="H400" s="14"/>
      <c r="I400" s="14"/>
      <c r="J400" s="80"/>
      <c r="K400" s="14"/>
      <c r="L400" s="14"/>
      <c r="M400" s="14"/>
    </row>
    <row r="401" spans="2:13" ht="12.75" customHeight="1">
      <c r="B401" s="46"/>
      <c r="C401" s="55"/>
      <c r="D401" s="46"/>
      <c r="E401" s="46"/>
      <c r="F401" s="46"/>
      <c r="G401" s="110"/>
      <c r="H401" s="9"/>
      <c r="I401" s="9"/>
      <c r="J401" s="78"/>
      <c r="K401" s="9"/>
      <c r="L401" s="9"/>
      <c r="M401" s="9"/>
    </row>
    <row r="402" spans="2:13" ht="76.5">
      <c r="B402" s="56" t="s">
        <v>37</v>
      </c>
      <c r="C402" s="10" t="s">
        <v>212</v>
      </c>
      <c r="D402" s="10" t="s">
        <v>213</v>
      </c>
      <c r="E402" s="10" t="s">
        <v>214</v>
      </c>
      <c r="F402" s="10" t="s">
        <v>215</v>
      </c>
      <c r="G402" s="11" t="s">
        <v>216</v>
      </c>
      <c r="H402" s="12" t="s">
        <v>217</v>
      </c>
      <c r="I402" s="12" t="s">
        <v>224</v>
      </c>
      <c r="J402" s="79" t="s">
        <v>147</v>
      </c>
      <c r="K402" s="12" t="s">
        <v>225</v>
      </c>
      <c r="L402" s="12" t="s">
        <v>226</v>
      </c>
      <c r="M402" s="12" t="s">
        <v>227</v>
      </c>
    </row>
    <row r="403" spans="2:13" ht="98.25" customHeight="1">
      <c r="B403" s="51" t="s">
        <v>135</v>
      </c>
      <c r="C403" s="126" t="s">
        <v>343</v>
      </c>
      <c r="D403" s="47"/>
      <c r="E403" s="47"/>
      <c r="F403" s="51" t="s">
        <v>220</v>
      </c>
      <c r="G403" s="114">
        <v>70000</v>
      </c>
      <c r="H403" s="14">
        <v>0</v>
      </c>
      <c r="I403" s="14">
        <f>ROUND(G403*H403,2)</f>
        <v>0</v>
      </c>
      <c r="J403" s="104"/>
      <c r="K403" s="14">
        <f>ROUND(I403*J403,2)</f>
        <v>0</v>
      </c>
      <c r="L403" s="14">
        <f>(M403/G403)</f>
        <v>0</v>
      </c>
      <c r="M403" s="14">
        <f>ROUND(I403+K403,2)</f>
        <v>0</v>
      </c>
    </row>
    <row r="404" spans="8:13" ht="12.75">
      <c r="H404" s="15" t="s">
        <v>218</v>
      </c>
      <c r="I404" s="14">
        <f>SUM(I403)</f>
        <v>0</v>
      </c>
      <c r="J404" s="80"/>
      <c r="K404" s="4"/>
      <c r="L404" s="4"/>
      <c r="M404" s="4"/>
    </row>
    <row r="405" spans="8:13" ht="12.75">
      <c r="H405" s="4"/>
      <c r="I405" s="15" t="s">
        <v>229</v>
      </c>
      <c r="J405" s="81"/>
      <c r="K405" s="14">
        <f>SUM(K403:K404)</f>
        <v>0</v>
      </c>
      <c r="L405" s="4"/>
      <c r="M405" s="4"/>
    </row>
    <row r="406" spans="8:13" ht="12.75">
      <c r="H406" s="4"/>
      <c r="I406" s="4"/>
      <c r="J406" s="80"/>
      <c r="K406" s="4"/>
      <c r="L406" s="15" t="s">
        <v>228</v>
      </c>
      <c r="M406" s="14">
        <f>SUM(M403:M405)</f>
        <v>0</v>
      </c>
    </row>
    <row r="407" spans="2:13" ht="12.75" customHeight="1">
      <c r="B407" s="46"/>
      <c r="C407" s="55"/>
      <c r="D407" s="46"/>
      <c r="E407" s="46"/>
      <c r="F407" s="46"/>
      <c r="G407" s="110"/>
      <c r="H407" s="9"/>
      <c r="I407" s="9"/>
      <c r="J407" s="78"/>
      <c r="K407" s="9"/>
      <c r="L407" s="9"/>
      <c r="M407" s="9"/>
    </row>
    <row r="408" spans="2:13" ht="76.5">
      <c r="B408" s="56" t="s">
        <v>38</v>
      </c>
      <c r="C408" s="10" t="s">
        <v>212</v>
      </c>
      <c r="D408" s="10" t="s">
        <v>213</v>
      </c>
      <c r="E408" s="10" t="s">
        <v>214</v>
      </c>
      <c r="F408" s="10" t="s">
        <v>215</v>
      </c>
      <c r="G408" s="11" t="s">
        <v>216</v>
      </c>
      <c r="H408" s="12" t="s">
        <v>217</v>
      </c>
      <c r="I408" s="12" t="s">
        <v>224</v>
      </c>
      <c r="J408" s="79" t="s">
        <v>147</v>
      </c>
      <c r="K408" s="12" t="s">
        <v>225</v>
      </c>
      <c r="L408" s="12" t="s">
        <v>226</v>
      </c>
      <c r="M408" s="12" t="s">
        <v>227</v>
      </c>
    </row>
    <row r="409" spans="2:13" ht="45.75" customHeight="1">
      <c r="B409" s="51" t="s">
        <v>135</v>
      </c>
      <c r="C409" s="134" t="s">
        <v>39</v>
      </c>
      <c r="D409" s="47"/>
      <c r="E409" s="47"/>
      <c r="F409" s="51" t="s">
        <v>220</v>
      </c>
      <c r="G409" s="114">
        <v>1000</v>
      </c>
      <c r="H409" s="14">
        <v>0</v>
      </c>
      <c r="I409" s="14">
        <f>ROUND(G409*H409,2)</f>
        <v>0</v>
      </c>
      <c r="J409" s="104"/>
      <c r="K409" s="14">
        <f>ROUND(I409*J409,2)</f>
        <v>0</v>
      </c>
      <c r="L409" s="14">
        <f>(M409/G409)</f>
        <v>0</v>
      </c>
      <c r="M409" s="14">
        <f>ROUND(I409+K409,2)</f>
        <v>0</v>
      </c>
    </row>
    <row r="410" spans="8:13" ht="12.75">
      <c r="H410" s="15" t="s">
        <v>218</v>
      </c>
      <c r="I410" s="14">
        <f>SUM(I409)</f>
        <v>0</v>
      </c>
      <c r="J410" s="80"/>
      <c r="K410" s="4"/>
      <c r="L410" s="4"/>
      <c r="M410" s="4"/>
    </row>
    <row r="411" spans="8:13" ht="12.75">
      <c r="H411" s="4"/>
      <c r="I411" s="15" t="s">
        <v>229</v>
      </c>
      <c r="J411" s="81"/>
      <c r="K411" s="14">
        <f>SUM(K409:K410)</f>
        <v>0</v>
      </c>
      <c r="L411" s="4"/>
      <c r="M411" s="4"/>
    </row>
    <row r="412" spans="8:13" ht="12.75">
      <c r="H412" s="4"/>
      <c r="I412" s="4"/>
      <c r="J412" s="80"/>
      <c r="K412" s="4"/>
      <c r="L412" s="15" t="s">
        <v>228</v>
      </c>
      <c r="M412" s="14">
        <f>SUM(M409:M411)</f>
        <v>0</v>
      </c>
    </row>
    <row r="413" spans="2:13" ht="12.75">
      <c r="B413" s="46"/>
      <c r="C413" s="55"/>
      <c r="D413" s="46"/>
      <c r="E413" s="46"/>
      <c r="F413" s="46"/>
      <c r="G413" s="110"/>
      <c r="H413" s="65"/>
      <c r="I413" s="65"/>
      <c r="J413" s="82"/>
      <c r="K413" s="65"/>
      <c r="L413" s="65"/>
      <c r="M413" s="65"/>
    </row>
    <row r="414" spans="1:66" s="33" customFormat="1" ht="102" customHeight="1">
      <c r="A414" s="5"/>
      <c r="B414" s="56" t="s">
        <v>45</v>
      </c>
      <c r="C414" s="10" t="s">
        <v>212</v>
      </c>
      <c r="D414" s="10" t="s">
        <v>213</v>
      </c>
      <c r="E414" s="10" t="s">
        <v>331</v>
      </c>
      <c r="F414" s="10" t="s">
        <v>215</v>
      </c>
      <c r="G414" s="11" t="s">
        <v>279</v>
      </c>
      <c r="H414" s="12" t="s">
        <v>217</v>
      </c>
      <c r="I414" s="12" t="s">
        <v>224</v>
      </c>
      <c r="J414" s="79" t="s">
        <v>147</v>
      </c>
      <c r="K414" s="12" t="s">
        <v>225</v>
      </c>
      <c r="L414" s="12" t="s">
        <v>226</v>
      </c>
      <c r="M414" s="12" t="s">
        <v>227</v>
      </c>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row>
    <row r="415" spans="2:13" s="5" customFormat="1" ht="39" customHeight="1">
      <c r="B415" s="2">
        <v>1</v>
      </c>
      <c r="C415" s="39" t="s">
        <v>46</v>
      </c>
      <c r="D415" s="1"/>
      <c r="E415" s="1"/>
      <c r="F415" s="42" t="s">
        <v>220</v>
      </c>
      <c r="G415" s="44">
        <v>32000</v>
      </c>
      <c r="H415" s="14">
        <v>0</v>
      </c>
      <c r="I415" s="14">
        <f aca="true" t="shared" si="44" ref="I415:I422">ROUND(G415*H415,2)</f>
        <v>0</v>
      </c>
      <c r="J415" s="80"/>
      <c r="K415" s="14">
        <f aca="true" t="shared" si="45" ref="K415:K422">ROUND(I415*J415,2)</f>
        <v>0</v>
      </c>
      <c r="L415" s="14">
        <f aca="true" t="shared" si="46" ref="L415:L422">(M415/G415)</f>
        <v>0</v>
      </c>
      <c r="M415" s="14">
        <f aca="true" t="shared" si="47" ref="M415:M422">ROUND(I415+K415,2)</f>
        <v>0</v>
      </c>
    </row>
    <row r="416" spans="2:13" s="5" customFormat="1" ht="37.5" customHeight="1">
      <c r="B416" s="2">
        <v>2</v>
      </c>
      <c r="C416" s="39" t="s">
        <v>47</v>
      </c>
      <c r="D416" s="1"/>
      <c r="E416" s="1"/>
      <c r="F416" s="42" t="s">
        <v>220</v>
      </c>
      <c r="G416" s="44">
        <v>100</v>
      </c>
      <c r="H416" s="14">
        <v>0</v>
      </c>
      <c r="I416" s="14">
        <f t="shared" si="44"/>
        <v>0</v>
      </c>
      <c r="J416" s="80"/>
      <c r="K416" s="14">
        <f t="shared" si="45"/>
        <v>0</v>
      </c>
      <c r="L416" s="14">
        <f t="shared" si="46"/>
        <v>0</v>
      </c>
      <c r="M416" s="14">
        <f t="shared" si="47"/>
        <v>0</v>
      </c>
    </row>
    <row r="417" spans="2:13" s="5" customFormat="1" ht="32.25" customHeight="1">
      <c r="B417" s="2">
        <v>3</v>
      </c>
      <c r="C417" s="39" t="s">
        <v>40</v>
      </c>
      <c r="D417" s="1"/>
      <c r="E417" s="1"/>
      <c r="F417" s="42" t="s">
        <v>220</v>
      </c>
      <c r="G417" s="44">
        <v>100</v>
      </c>
      <c r="H417" s="14">
        <v>0</v>
      </c>
      <c r="I417" s="14">
        <f t="shared" si="44"/>
        <v>0</v>
      </c>
      <c r="J417" s="80"/>
      <c r="K417" s="14">
        <f t="shared" si="45"/>
        <v>0</v>
      </c>
      <c r="L417" s="14">
        <f t="shared" si="46"/>
        <v>0</v>
      </c>
      <c r="M417" s="14">
        <f t="shared" si="47"/>
        <v>0</v>
      </c>
    </row>
    <row r="418" spans="2:13" s="5" customFormat="1" ht="39" customHeight="1">
      <c r="B418" s="2">
        <v>4</v>
      </c>
      <c r="C418" s="39" t="s">
        <v>41</v>
      </c>
      <c r="D418" s="1"/>
      <c r="E418" s="1"/>
      <c r="F418" s="42" t="s">
        <v>220</v>
      </c>
      <c r="G418" s="44">
        <v>24000</v>
      </c>
      <c r="H418" s="14">
        <v>0</v>
      </c>
      <c r="I418" s="14">
        <f t="shared" si="44"/>
        <v>0</v>
      </c>
      <c r="J418" s="80"/>
      <c r="K418" s="14">
        <f t="shared" si="45"/>
        <v>0</v>
      </c>
      <c r="L418" s="14">
        <f t="shared" si="46"/>
        <v>0</v>
      </c>
      <c r="M418" s="14">
        <f t="shared" si="47"/>
        <v>0</v>
      </c>
    </row>
    <row r="419" spans="2:13" s="5" customFormat="1" ht="37.5" customHeight="1">
      <c r="B419" s="2">
        <v>5</v>
      </c>
      <c r="C419" s="39" t="s">
        <v>42</v>
      </c>
      <c r="D419" s="1"/>
      <c r="E419" s="1"/>
      <c r="F419" s="42" t="s">
        <v>220</v>
      </c>
      <c r="G419" s="44">
        <v>22000</v>
      </c>
      <c r="H419" s="14">
        <v>0</v>
      </c>
      <c r="I419" s="14">
        <f t="shared" si="44"/>
        <v>0</v>
      </c>
      <c r="J419" s="80"/>
      <c r="K419" s="14">
        <f t="shared" si="45"/>
        <v>0</v>
      </c>
      <c r="L419" s="14">
        <f t="shared" si="46"/>
        <v>0</v>
      </c>
      <c r="M419" s="14">
        <f t="shared" si="47"/>
        <v>0</v>
      </c>
    </row>
    <row r="420" spans="2:13" s="5" customFormat="1" ht="37.5" customHeight="1">
      <c r="B420" s="2">
        <v>6</v>
      </c>
      <c r="C420" s="39" t="s">
        <v>43</v>
      </c>
      <c r="D420" s="1"/>
      <c r="E420" s="1"/>
      <c r="F420" s="42" t="s">
        <v>220</v>
      </c>
      <c r="G420" s="44">
        <v>100</v>
      </c>
      <c r="H420" s="14">
        <v>0</v>
      </c>
      <c r="I420" s="14">
        <f t="shared" si="44"/>
        <v>0</v>
      </c>
      <c r="J420" s="80"/>
      <c r="K420" s="14">
        <f t="shared" si="45"/>
        <v>0</v>
      </c>
      <c r="L420" s="14">
        <f t="shared" si="46"/>
        <v>0</v>
      </c>
      <c r="M420" s="14">
        <f t="shared" si="47"/>
        <v>0</v>
      </c>
    </row>
    <row r="421" spans="2:13" s="5" customFormat="1" ht="37.5" customHeight="1">
      <c r="B421" s="2">
        <v>7</v>
      </c>
      <c r="C421" s="39" t="s">
        <v>44</v>
      </c>
      <c r="D421" s="1"/>
      <c r="E421" s="1"/>
      <c r="F421" s="42" t="s">
        <v>220</v>
      </c>
      <c r="G421" s="44">
        <v>400</v>
      </c>
      <c r="H421" s="14">
        <v>0</v>
      </c>
      <c r="I421" s="14">
        <f t="shared" si="44"/>
        <v>0</v>
      </c>
      <c r="J421" s="80"/>
      <c r="K421" s="14">
        <f t="shared" si="45"/>
        <v>0</v>
      </c>
      <c r="L421" s="14">
        <f t="shared" si="46"/>
        <v>0</v>
      </c>
      <c r="M421" s="14">
        <f t="shared" si="47"/>
        <v>0</v>
      </c>
    </row>
    <row r="422" spans="2:13" s="5" customFormat="1" ht="32.25" customHeight="1">
      <c r="B422" s="2">
        <v>8</v>
      </c>
      <c r="C422" s="39" t="s">
        <v>48</v>
      </c>
      <c r="D422" s="1"/>
      <c r="E422" s="1"/>
      <c r="F422" s="42" t="s">
        <v>133</v>
      </c>
      <c r="G422" s="44">
        <v>1</v>
      </c>
      <c r="H422" s="14">
        <v>0</v>
      </c>
      <c r="I422" s="14">
        <f t="shared" si="44"/>
        <v>0</v>
      </c>
      <c r="J422" s="80"/>
      <c r="K422" s="14">
        <f t="shared" si="45"/>
        <v>0</v>
      </c>
      <c r="L422" s="14">
        <f t="shared" si="46"/>
        <v>0</v>
      </c>
      <c r="M422" s="14">
        <f t="shared" si="47"/>
        <v>0</v>
      </c>
    </row>
    <row r="423" spans="2:13" s="5" customFormat="1" ht="13.5" customHeight="1">
      <c r="B423" s="2"/>
      <c r="C423" s="13"/>
      <c r="D423" s="1"/>
      <c r="E423" s="1"/>
      <c r="F423" s="32"/>
      <c r="G423" s="3"/>
      <c r="H423" s="15" t="s">
        <v>218</v>
      </c>
      <c r="I423" s="14">
        <f>SUM(I415:I422)</f>
        <v>0</v>
      </c>
      <c r="J423" s="80"/>
      <c r="K423" s="4"/>
      <c r="L423" s="4"/>
      <c r="M423" s="4"/>
    </row>
    <row r="424" spans="2:13" s="5" customFormat="1" ht="15" customHeight="1">
      <c r="B424" s="2"/>
      <c r="C424" s="13"/>
      <c r="D424" s="1"/>
      <c r="E424" s="1"/>
      <c r="F424" s="32"/>
      <c r="G424" s="3"/>
      <c r="H424" s="4"/>
      <c r="I424" s="15" t="s">
        <v>229</v>
      </c>
      <c r="J424" s="81"/>
      <c r="K424" s="14">
        <f>SUM(K415:K423)</f>
        <v>0</v>
      </c>
      <c r="L424" s="4"/>
      <c r="M424" s="4"/>
    </row>
    <row r="425" spans="2:13" s="5" customFormat="1" ht="27.75" customHeight="1">
      <c r="B425" s="2"/>
      <c r="C425" s="13"/>
      <c r="D425" s="1"/>
      <c r="E425" s="1"/>
      <c r="F425" s="32"/>
      <c r="G425" s="3"/>
      <c r="H425" s="4"/>
      <c r="I425" s="4"/>
      <c r="J425" s="80"/>
      <c r="K425" s="4"/>
      <c r="L425" s="15" t="s">
        <v>228</v>
      </c>
      <c r="M425" s="14">
        <f>SUM(M415:M424)</f>
        <v>0</v>
      </c>
    </row>
    <row r="426" spans="2:13" ht="12.75" customHeight="1">
      <c r="B426" s="46"/>
      <c r="C426" s="55"/>
      <c r="D426" s="46"/>
      <c r="E426" s="46"/>
      <c r="F426" s="46"/>
      <c r="G426" s="110"/>
      <c r="H426" s="9"/>
      <c r="I426" s="9"/>
      <c r="J426" s="78"/>
      <c r="K426" s="9"/>
      <c r="L426" s="9"/>
      <c r="M426" s="9"/>
    </row>
    <row r="427" spans="2:13" ht="76.5">
      <c r="B427" s="56" t="s">
        <v>365</v>
      </c>
      <c r="C427" s="10" t="s">
        <v>212</v>
      </c>
      <c r="D427" s="10" t="s">
        <v>213</v>
      </c>
      <c r="E427" s="10" t="s">
        <v>214</v>
      </c>
      <c r="F427" s="10" t="s">
        <v>215</v>
      </c>
      <c r="G427" s="11" t="s">
        <v>216</v>
      </c>
      <c r="H427" s="12" t="s">
        <v>217</v>
      </c>
      <c r="I427" s="12" t="s">
        <v>224</v>
      </c>
      <c r="J427" s="79" t="s">
        <v>147</v>
      </c>
      <c r="K427" s="12" t="s">
        <v>225</v>
      </c>
      <c r="L427" s="12" t="s">
        <v>226</v>
      </c>
      <c r="M427" s="12" t="s">
        <v>227</v>
      </c>
    </row>
    <row r="428" spans="2:13" ht="45.75" customHeight="1">
      <c r="B428" s="118" t="s">
        <v>135</v>
      </c>
      <c r="C428" s="168" t="s">
        <v>50</v>
      </c>
      <c r="D428" s="120"/>
      <c r="E428" s="120"/>
      <c r="F428" s="118" t="s">
        <v>49</v>
      </c>
      <c r="G428" s="121">
        <v>17</v>
      </c>
      <c r="H428" s="146">
        <v>0</v>
      </c>
      <c r="I428" s="146">
        <f>ROUND(G428*H428,2)</f>
        <v>0</v>
      </c>
      <c r="J428" s="123"/>
      <c r="K428" s="146">
        <f>ROUND(I428*J428,2)</f>
        <v>0</v>
      </c>
      <c r="L428" s="146">
        <f>(M428/G428)</f>
        <v>0</v>
      </c>
      <c r="M428" s="146">
        <f>ROUND(I428+K428,2)</f>
        <v>0</v>
      </c>
    </row>
    <row r="429" spans="2:13" ht="45.75" customHeight="1">
      <c r="B429" s="51" t="s">
        <v>51</v>
      </c>
      <c r="C429" s="134" t="s">
        <v>53</v>
      </c>
      <c r="D429" s="47"/>
      <c r="E429" s="47"/>
      <c r="F429" s="51" t="s">
        <v>52</v>
      </c>
      <c r="G429" s="122">
        <v>18000</v>
      </c>
      <c r="H429" s="146">
        <v>0</v>
      </c>
      <c r="I429" s="146">
        <f>ROUND(G429*H429,2)</f>
        <v>0</v>
      </c>
      <c r="J429" s="104"/>
      <c r="K429" s="146">
        <f>ROUND(I429*J429,2)</f>
        <v>0</v>
      </c>
      <c r="L429" s="146">
        <f>(M429/G429)</f>
        <v>0</v>
      </c>
      <c r="M429" s="146">
        <f>ROUND(I429+K429,2)</f>
        <v>0</v>
      </c>
    </row>
    <row r="430" spans="8:13" ht="12.75">
      <c r="H430" s="99" t="s">
        <v>218</v>
      </c>
      <c r="I430" s="100">
        <f>SUM(I428)</f>
        <v>0</v>
      </c>
      <c r="J430" s="101"/>
      <c r="K430" s="102"/>
      <c r="L430" s="102"/>
      <c r="M430" s="102"/>
    </row>
    <row r="431" spans="8:13" ht="12.75">
      <c r="H431" s="4"/>
      <c r="I431" s="15" t="s">
        <v>229</v>
      </c>
      <c r="J431" s="81"/>
      <c r="K431" s="14">
        <f>SUM(K428:K430)</f>
        <v>0</v>
      </c>
      <c r="L431" s="4"/>
      <c r="M431" s="4"/>
    </row>
    <row r="432" spans="8:13" ht="12.75">
      <c r="H432" s="4"/>
      <c r="I432" s="4"/>
      <c r="J432" s="80"/>
      <c r="K432" s="4"/>
      <c r="L432" s="15" t="s">
        <v>228</v>
      </c>
      <c r="M432" s="14">
        <f>SUM(M428:M431)</f>
        <v>0</v>
      </c>
    </row>
  </sheetData>
  <mergeCells count="5">
    <mergeCell ref="C384:C386"/>
    <mergeCell ref="B201:C203"/>
    <mergeCell ref="B216:C218"/>
    <mergeCell ref="B339:C341"/>
    <mergeCell ref="B358:C360"/>
  </mergeCells>
  <printOptions/>
  <pageMargins left="0.75" right="0.75" top="1" bottom="1" header="0.5" footer="0.5"/>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zamĂwum.php?act=edit&amp;id=61 Program zamĂłwieĹ„ wewnÄ™trznych WSSOL</dc:title>
  <dc:subject/>
  <dc:creator>Microsoft Corporation</dc:creator>
  <cp:keywords/>
  <dc:description/>
  <cp:lastModifiedBy>delab</cp:lastModifiedBy>
  <cp:lastPrinted>2016-04-15T07:36:17Z</cp:lastPrinted>
  <dcterms:created xsi:type="dcterms:W3CDTF">1997-02-26T13:46:56Z</dcterms:created>
  <dcterms:modified xsi:type="dcterms:W3CDTF">2017-05-10T12:26:47Z</dcterms:modified>
  <cp:category/>
  <cp:version/>
  <cp:contentType/>
  <cp:contentStatus/>
</cp:coreProperties>
</file>